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Statements-Grants in excel-word\"/>
    </mc:Choice>
  </mc:AlternateContent>
  <bookViews>
    <workbookView xWindow="0" yWindow="0" windowWidth="28800" windowHeight="12720" activeTab="9"/>
  </bookViews>
  <sheets>
    <sheet name="Statement 1" sheetId="1" r:id="rId1"/>
    <sheet name="Statement 2" sheetId="8" r:id="rId2"/>
    <sheet name="Statement 3" sheetId="9" r:id="rId3"/>
    <sheet name="Statement 4" sheetId="10" r:id="rId4"/>
    <sheet name="Statement 5" sheetId="12" r:id="rId5"/>
    <sheet name="Statement 6" sheetId="13" r:id="rId6"/>
    <sheet name="Statement 7" sheetId="14" r:id="rId7"/>
    <sheet name="Statement 8" sheetId="15" r:id="rId8"/>
    <sheet name="Statement 9" sheetId="17" r:id="rId9"/>
    <sheet name="Statement 10" sheetId="18" r:id="rId10"/>
    <sheet name="Statement 11" sheetId="19" r:id="rId11"/>
    <sheet name="Statement 12" sheetId="20" r:id="rId12"/>
    <sheet name="Statement 13" sheetId="21" r:id="rId13"/>
    <sheet name="Table of Content" sheetId="22" r:id="rId14"/>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5" i="20" l="1"/>
  <c r="E73" i="20"/>
  <c r="E70" i="20"/>
  <c r="E67" i="20"/>
  <c r="C31" i="20"/>
  <c r="E31" i="20" s="1"/>
  <c r="E25" i="20"/>
  <c r="E24" i="20"/>
  <c r="E22" i="20"/>
  <c r="E21" i="20"/>
  <c r="E20" i="20"/>
  <c r="E18" i="20"/>
  <c r="E17" i="20"/>
  <c r="E16" i="20"/>
  <c r="E15" i="20"/>
  <c r="E14" i="20"/>
  <c r="E13" i="20"/>
  <c r="E12" i="20"/>
  <c r="E10" i="20"/>
  <c r="E9" i="20"/>
  <c r="E8" i="20"/>
  <c r="E7" i="20"/>
  <c r="E6" i="20"/>
  <c r="C51" i="20" l="1"/>
  <c r="C56" i="20" s="1"/>
  <c r="D24" i="19"/>
  <c r="F24" i="19" s="1"/>
  <c r="E15" i="19"/>
  <c r="D15" i="19"/>
  <c r="F15" i="19" s="1"/>
  <c r="F7" i="19"/>
  <c r="F283" i="18" l="1"/>
  <c r="F282" i="18"/>
  <c r="F216" i="18"/>
  <c r="F212" i="18"/>
  <c r="F172" i="18"/>
  <c r="D94" i="14" l="1"/>
  <c r="C94" i="14"/>
  <c r="F93" i="14"/>
  <c r="F92" i="14"/>
  <c r="F91" i="14"/>
  <c r="F90" i="14"/>
  <c r="C38" i="14"/>
  <c r="F38" i="14" s="1"/>
  <c r="F36" i="14"/>
  <c r="F34" i="14"/>
  <c r="D22" i="14"/>
  <c r="F9" i="14"/>
  <c r="F12" i="14" s="1"/>
  <c r="E69" i="13" l="1"/>
  <c r="D69" i="13"/>
  <c r="C69" i="13"/>
  <c r="D38" i="13"/>
  <c r="C38" i="13"/>
  <c r="E37" i="13"/>
  <c r="E35" i="13"/>
  <c r="E33" i="13"/>
  <c r="E38" i="13" s="1"/>
  <c r="D25" i="13"/>
  <c r="D39" i="13" s="1"/>
  <c r="E24" i="13"/>
  <c r="E23" i="13"/>
  <c r="E18" i="13"/>
  <c r="D15" i="13"/>
  <c r="C15" i="13"/>
  <c r="C25" i="13" s="1"/>
  <c r="B15" i="13"/>
  <c r="E13" i="13"/>
  <c r="E9" i="13"/>
  <c r="E15" i="13" s="1"/>
  <c r="E25" i="13" l="1"/>
  <c r="E39" i="13" s="1"/>
  <c r="C39" i="13"/>
  <c r="F101" i="12" l="1"/>
  <c r="E99" i="12"/>
  <c r="F99" i="12" s="1"/>
  <c r="F98" i="12"/>
  <c r="F97" i="12"/>
  <c r="E89" i="12"/>
  <c r="F89" i="12" s="1"/>
  <c r="F87" i="12"/>
  <c r="F86" i="12"/>
  <c r="F85" i="12"/>
  <c r="F76" i="12"/>
  <c r="F74" i="12"/>
  <c r="F72" i="12"/>
  <c r="F69" i="12"/>
  <c r="F60" i="12"/>
  <c r="F59" i="12"/>
  <c r="F57" i="12"/>
  <c r="F52" i="12"/>
  <c r="F48" i="12"/>
  <c r="F46" i="12"/>
  <c r="F38" i="12"/>
  <c r="F37" i="12"/>
  <c r="F35" i="12"/>
  <c r="F34" i="12"/>
  <c r="F32" i="12"/>
  <c r="F31" i="12"/>
  <c r="E29" i="12"/>
  <c r="F28" i="12"/>
  <c r="F26" i="12"/>
  <c r="F29" i="12" s="1"/>
  <c r="E22" i="12"/>
  <c r="F22" i="12" s="1"/>
  <c r="F20" i="12"/>
  <c r="F18" i="12"/>
  <c r="F17" i="12"/>
  <c r="E100" i="12" l="1"/>
  <c r="F100" i="12" s="1"/>
  <c r="E191" i="10"/>
  <c r="H189" i="10"/>
  <c r="E181" i="10"/>
  <c r="H179" i="10"/>
  <c r="K142" i="10"/>
  <c r="I132" i="10"/>
  <c r="K132" i="10" s="1"/>
  <c r="K131" i="10"/>
  <c r="K128" i="10"/>
  <c r="K126" i="10"/>
  <c r="K118" i="10"/>
  <c r="K117" i="10"/>
  <c r="K116" i="10"/>
  <c r="K115" i="10"/>
  <c r="K97" i="10"/>
  <c r="K96" i="10"/>
  <c r="K95" i="10"/>
  <c r="K94" i="10"/>
  <c r="K91" i="10"/>
  <c r="K87" i="10"/>
  <c r="K86" i="10"/>
  <c r="K83" i="10"/>
  <c r="K79" i="10"/>
  <c r="K77" i="10"/>
  <c r="K67" i="10"/>
  <c r="K61" i="10"/>
  <c r="K60" i="10"/>
  <c r="K57" i="10"/>
  <c r="K56" i="10"/>
  <c r="K55" i="10"/>
  <c r="K54" i="10"/>
  <c r="K53" i="10"/>
  <c r="K51" i="10"/>
  <c r="K50" i="10"/>
  <c r="K48" i="10"/>
  <c r="K47" i="10"/>
  <c r="K43" i="10"/>
  <c r="K42" i="10"/>
  <c r="K32" i="10"/>
  <c r="K30" i="10"/>
  <c r="K26" i="10"/>
  <c r="K21" i="10"/>
  <c r="K17" i="10"/>
  <c r="K11" i="10"/>
  <c r="K5" i="10"/>
</calcChain>
</file>

<file path=xl/sharedStrings.xml><?xml version="1.0" encoding="utf-8"?>
<sst xmlns="http://schemas.openxmlformats.org/spreadsheetml/2006/main" count="3463" uniqueCount="1274">
  <si>
    <t>Capital Expenditure</t>
  </si>
  <si>
    <t>Statement</t>
  </si>
  <si>
    <t xml:space="preserve">Grand Total </t>
  </si>
  <si>
    <t>(i)</t>
  </si>
  <si>
    <t xml:space="preserve">Cash in Treasuries and Local  
Remittances 
</t>
  </si>
  <si>
    <t>(ii)</t>
  </si>
  <si>
    <t xml:space="preserve">Permanent Imprest                          </t>
  </si>
  <si>
    <t xml:space="preserve">(iii) </t>
  </si>
  <si>
    <t xml:space="preserve">(iv) </t>
  </si>
  <si>
    <t>Deposits with Reserve Bank of India</t>
  </si>
  <si>
    <t>(v)</t>
  </si>
  <si>
    <t xml:space="preserve">Other Capital Expenditure                    </t>
  </si>
  <si>
    <t xml:space="preserve">Loans  and Advances                    </t>
  </si>
  <si>
    <t xml:space="preserve">Remittance Balances                      </t>
  </si>
  <si>
    <t xml:space="preserve">  [1]   </t>
  </si>
  <si>
    <t xml:space="preserve">[2]  </t>
  </si>
  <si>
    <t xml:space="preserve">[3]  </t>
  </si>
  <si>
    <t>…</t>
  </si>
  <si>
    <t>Borrowings (Public Debt)</t>
  </si>
  <si>
    <t>Internal Debt</t>
  </si>
  <si>
    <t xml:space="preserve">Loans and Advances from      Central Government 
</t>
  </si>
  <si>
    <t>Non-Plan Loans</t>
  </si>
  <si>
    <t>Loans for Central Plan Schemes</t>
  </si>
  <si>
    <t xml:space="preserve">Loans for Centrally Sponsored  
Plan Schemes 
</t>
  </si>
  <si>
    <t>Contingency Fund (corpus)</t>
  </si>
  <si>
    <t>Liabilities on Public Account</t>
  </si>
  <si>
    <t>Deposits</t>
  </si>
  <si>
    <t xml:space="preserve"> Reserve Funds</t>
  </si>
  <si>
    <t xml:space="preserve">Remittance Balances                    </t>
  </si>
  <si>
    <t>Advances with departmental officers</t>
  </si>
  <si>
    <t xml:space="preserve"> Total</t>
  </si>
  <si>
    <t xml:space="preserve">21 &amp; Annx to St.2 </t>
  </si>
  <si>
    <t xml:space="preserve"> Annx to St.2 </t>
  </si>
  <si>
    <t>5,12 &amp; 16</t>
  </si>
  <si>
    <t>Contingency Fund               (un-recouped)</t>
  </si>
  <si>
    <t>6 &amp; 17</t>
  </si>
  <si>
    <t xml:space="preserve">Cumulative excess of expenditure over receipts   
</t>
  </si>
  <si>
    <t>7 &amp; 18</t>
  </si>
  <si>
    <t>(vi)</t>
  </si>
  <si>
    <t xml:space="preserve">  [4]   </t>
  </si>
  <si>
    <t xml:space="preserve">The cumulative excess of receipts over expenditure or expenditure over receipts is different from and not the fiscal/revenue </t>
  </si>
  <si>
    <t>deficit for the current year</t>
  </si>
  <si>
    <t xml:space="preserve">Loans for Special Schemes </t>
  </si>
  <si>
    <r>
      <t xml:space="preserve">Investments in shares of Companies,     
Corporations, </t>
    </r>
    <r>
      <rPr>
        <i/>
        <sz val="12"/>
        <rFont val="Times New Roman"/>
        <family val="1"/>
      </rPr>
      <t xml:space="preserve">etc. </t>
    </r>
    <r>
      <rPr>
        <sz val="12"/>
        <rFont val="Times New Roman"/>
        <family val="1"/>
      </rPr>
      <t xml:space="preserve">
</t>
    </r>
  </si>
  <si>
    <r>
      <t xml:space="preserve">Small Savings, Provident Fund, </t>
    </r>
    <r>
      <rPr>
        <i/>
        <sz val="12"/>
        <rFont val="Times New Roman"/>
        <family val="1"/>
      </rPr>
      <t>etc.</t>
    </r>
    <r>
      <rPr>
        <sz val="12"/>
        <rFont val="Times New Roman"/>
        <family val="1"/>
      </rPr>
      <t xml:space="preserve">       </t>
    </r>
  </si>
  <si>
    <t>Departmental Balances</t>
  </si>
  <si>
    <t xml:space="preserve">Cash Balance Investment                   </t>
  </si>
  <si>
    <t>Loans for State / Union Territory Plan Schemes</t>
  </si>
  <si>
    <t>Other Loans for States/Union Territory with Legislative Schemes</t>
  </si>
  <si>
    <t xml:space="preserve">Suspense and Miscellaneous                       
Balances 
</t>
  </si>
  <si>
    <r>
      <t>Assets</t>
    </r>
    <r>
      <rPr>
        <b/>
        <vertAlign val="superscript"/>
        <sz val="10"/>
        <rFont val="Times New Roman"/>
        <family val="1"/>
      </rPr>
      <t>[1]</t>
    </r>
  </si>
  <si>
    <r>
      <t>Liabilities</t>
    </r>
    <r>
      <rPr>
        <b/>
        <vertAlign val="superscript"/>
        <sz val="10"/>
        <rFont val="Times New Roman"/>
        <family val="1"/>
      </rPr>
      <t>[1]</t>
    </r>
  </si>
  <si>
    <r>
      <t xml:space="preserve">Investments out of Earmarked
 Funds </t>
    </r>
    <r>
      <rPr>
        <vertAlign val="superscript"/>
        <sz val="12"/>
        <rFont val="Times New Roman"/>
        <family val="1"/>
      </rPr>
      <t>[2]</t>
    </r>
  </si>
  <si>
    <r>
      <t>Suspense and Miscellaneous Balances</t>
    </r>
    <r>
      <rPr>
        <b/>
        <vertAlign val="superscript"/>
        <sz val="10"/>
        <rFont val="Times New Roman"/>
        <family val="1"/>
      </rPr>
      <t>[3]</t>
    </r>
    <r>
      <rPr>
        <b/>
        <i/>
        <sz val="10"/>
        <rFont val="Times New Roman"/>
        <family val="1"/>
      </rPr>
      <t xml:space="preserve"> </t>
    </r>
    <r>
      <rPr>
        <b/>
        <i/>
        <sz val="12"/>
        <rFont val="Times New Roman"/>
        <family val="1"/>
      </rPr>
      <t xml:space="preserve"> </t>
    </r>
    <r>
      <rPr>
        <b/>
        <sz val="12"/>
        <rFont val="Times New Roman"/>
        <family val="1"/>
      </rPr>
      <t xml:space="preserve">  </t>
    </r>
  </si>
  <si>
    <t xml:space="preserve">Reference  
(Sl. No.) 
</t>
  </si>
  <si>
    <r>
      <t xml:space="preserve">Cumulative excess of receipts  over Expenditure </t>
    </r>
    <r>
      <rPr>
        <b/>
        <vertAlign val="superscript"/>
        <sz val="12"/>
        <rFont val="Times New Roman"/>
        <family val="1"/>
      </rPr>
      <t>[4]</t>
    </r>
    <r>
      <rPr>
        <b/>
        <sz val="12"/>
        <rFont val="Times New Roman"/>
        <family val="1"/>
      </rPr>
      <t xml:space="preserve">
</t>
    </r>
  </si>
  <si>
    <t xml:space="preserve">In this statement the 'Suspense and Miscellaneous Balances' does not include 'Cash Balance Investment  Account' , which is   included separately at Sl. No.( iv) of the table, though the latter forms part of this sector elsewhere in these Accounts.  
</t>
  </si>
  <si>
    <r>
      <t xml:space="preserve">Investments out of earmarked funds in shares of companies, </t>
    </r>
    <r>
      <rPr>
        <i/>
        <sz val="8"/>
        <rFont val="Times New Roman"/>
        <family val="1"/>
      </rPr>
      <t>etc.</t>
    </r>
    <r>
      <rPr>
        <sz val="8"/>
        <rFont val="Times New Roman"/>
        <family val="1"/>
      </rPr>
      <t xml:space="preserve"> are excluded under capital expenditure and included under 'Investments from Earmarked Funds" at Sl. No. (vi) of the table.</t>
    </r>
  </si>
  <si>
    <t>STATEMENT 1: STATEMENT OF FINANCIAL POSITION</t>
  </si>
  <si>
    <t>5, 8, 16 &amp; 19</t>
  </si>
  <si>
    <t xml:space="preserve">The figures of assets and liabilities are cumulative figures.  Please also see note 1 (ii) in the section 'Notes to Finance Accounts'. </t>
  </si>
  <si>
    <t>(-)342.87</t>
  </si>
  <si>
    <t xml:space="preserve">Notes to Finance  Accounts
(Para) </t>
  </si>
  <si>
    <t xml:space="preserve"> As at 31              March 2024 </t>
  </si>
  <si>
    <t xml:space="preserve"> As at 31   March 2023</t>
  </si>
  <si>
    <t>3 (xiii)</t>
  </si>
  <si>
    <t>5 (ii)</t>
  </si>
  <si>
    <t>5 (iv)</t>
  </si>
  <si>
    <t>STATEMENT 2: STATEMENT OF RECEIPTS AND DISBURSEMENTS</t>
  </si>
  <si>
    <r>
      <t xml:space="preserve">( </t>
    </r>
    <r>
      <rPr>
        <b/>
        <sz val="12"/>
        <rFont val="Aptos Narrow"/>
        <family val="2"/>
      </rPr>
      <t>₹</t>
    </r>
    <r>
      <rPr>
        <b/>
        <sz val="12"/>
        <rFont val="Times New Roman"/>
        <family val="1"/>
      </rPr>
      <t xml:space="preserve"> in crore )</t>
    </r>
  </si>
  <si>
    <t>Receipts</t>
  </si>
  <si>
    <t>Disbursements</t>
  </si>
  <si>
    <t>2023-24</t>
  </si>
  <si>
    <t>2022-23</t>
  </si>
  <si>
    <t>Part  I Consolidated Fund</t>
  </si>
  <si>
    <t>Section  A:  Revenue</t>
  </si>
  <si>
    <r>
      <t xml:space="preserve">Revenue Receipts
</t>
    </r>
    <r>
      <rPr>
        <b/>
        <sz val="10"/>
        <rFont val="Times New Roman"/>
        <family val="1"/>
      </rPr>
      <t>(Ref. Statement 3 &amp;14)</t>
    </r>
  </si>
  <si>
    <r>
      <t xml:space="preserve">Revenue Expenditure
</t>
    </r>
    <r>
      <rPr>
        <b/>
        <sz val="10"/>
        <rFont val="Times New Roman"/>
        <family val="1"/>
      </rPr>
      <t>(Ref. Statement 4 - A , 4  -B &amp;15)</t>
    </r>
  </si>
  <si>
    <r>
      <t xml:space="preserve">"Tax Revenue ( raised by the State)
</t>
    </r>
    <r>
      <rPr>
        <sz val="10"/>
        <rFont val="Times New Roman"/>
        <family val="1"/>
      </rPr>
      <t>(Ref. Statement 3 &amp;14)"</t>
    </r>
  </si>
  <si>
    <r>
      <t xml:space="preserve">Salaries </t>
    </r>
    <r>
      <rPr>
        <vertAlign val="superscript"/>
        <sz val="12"/>
        <rFont val="Times New Roman"/>
        <family val="1"/>
      </rPr>
      <t xml:space="preserve">[1]
</t>
    </r>
    <r>
      <rPr>
        <sz val="10"/>
        <rFont val="Times New Roman"/>
        <family val="1"/>
      </rPr>
      <t>(Ref. Statement 4 - B &amp; Appendix - I)</t>
    </r>
  </si>
  <si>
    <r>
      <t xml:space="preserve">Non-Tax Revenue
</t>
    </r>
    <r>
      <rPr>
        <b/>
        <sz val="10"/>
        <rFont val="Times New Roman"/>
        <family val="1"/>
      </rPr>
      <t xml:space="preserve">(Ref. Statement </t>
    </r>
    <r>
      <rPr>
        <b/>
        <sz val="12"/>
        <rFont val="Times New Roman"/>
        <family val="1"/>
      </rPr>
      <t>3 &amp;14)</t>
    </r>
  </si>
  <si>
    <r>
      <t xml:space="preserve">Subsidies
</t>
    </r>
    <r>
      <rPr>
        <sz val="10"/>
        <rFont val="Times New Roman"/>
        <family val="1"/>
      </rPr>
      <t>(Ref.  Appendix - II)</t>
    </r>
  </si>
  <si>
    <r>
      <t>Grants-in-Aid</t>
    </r>
    <r>
      <rPr>
        <vertAlign val="superscript"/>
        <sz val="12"/>
        <rFont val="Times New Roman"/>
        <family val="1"/>
      </rPr>
      <t xml:space="preserve">[2]
</t>
    </r>
    <r>
      <rPr>
        <sz val="10"/>
        <rFont val="Times New Roman"/>
        <family val="1"/>
      </rPr>
      <t>(Ref. Statement 4 - B , 10 &amp; Appendix - III)</t>
    </r>
  </si>
  <si>
    <r>
      <t>2,922.61</t>
    </r>
    <r>
      <rPr>
        <b/>
        <vertAlign val="superscript"/>
        <sz val="8"/>
        <rFont val="Times New Roman"/>
        <family val="1"/>
      </rPr>
      <t>[*]</t>
    </r>
  </si>
  <si>
    <r>
      <t xml:space="preserve">Interest Receipts
</t>
    </r>
    <r>
      <rPr>
        <sz val="10"/>
        <rFont val="Times New Roman"/>
        <family val="1"/>
      </rPr>
      <t>(Ref. Statement 3 &amp;14)</t>
    </r>
    <r>
      <rPr>
        <sz val="12"/>
        <rFont val="Times New Roman"/>
        <family val="1"/>
      </rPr>
      <t xml:space="preserve">
</t>
    </r>
  </si>
  <si>
    <r>
      <t xml:space="preserve">General Services
</t>
    </r>
    <r>
      <rPr>
        <b/>
        <sz val="10"/>
        <rFont val="Times New Roman"/>
        <family val="1"/>
      </rPr>
      <t>(Ref. Statement 4 &amp; 15)</t>
    </r>
    <r>
      <rPr>
        <b/>
        <sz val="12"/>
        <rFont val="Times New Roman"/>
        <family val="1"/>
      </rPr>
      <t xml:space="preserve">
</t>
    </r>
  </si>
  <si>
    <r>
      <t xml:space="preserve">Others
</t>
    </r>
    <r>
      <rPr>
        <sz val="10"/>
        <rFont val="Times New Roman"/>
        <family val="1"/>
      </rPr>
      <t>(Ref. Statement 3)</t>
    </r>
  </si>
  <si>
    <r>
      <t xml:space="preserve">Interest Payment and Servicing of Debt
</t>
    </r>
    <r>
      <rPr>
        <sz val="10"/>
        <rFont val="Times New Roman"/>
        <family val="1"/>
      </rPr>
      <t>(Ref. Statement 4 - A, 4 - B &amp; 15)</t>
    </r>
  </si>
  <si>
    <r>
      <t xml:space="preserve">Pension
</t>
    </r>
    <r>
      <rPr>
        <sz val="10"/>
        <rFont val="Times New Roman"/>
        <family val="1"/>
      </rPr>
      <t>(Ref. Statement 4 - A, 4 - B &amp; 15)</t>
    </r>
  </si>
  <si>
    <r>
      <t xml:space="preserve">Share of Union Taxes/Duties
</t>
    </r>
    <r>
      <rPr>
        <sz val="10"/>
        <rFont val="Times New Roman"/>
        <family val="1"/>
      </rPr>
      <t>(Ref. Statement 3 &amp;14)</t>
    </r>
  </si>
  <si>
    <r>
      <t xml:space="preserve">Others
</t>
    </r>
    <r>
      <rPr>
        <sz val="10"/>
        <rFont val="Times New Roman"/>
        <family val="1"/>
      </rPr>
      <t>(Ref. Statement 4 - B)</t>
    </r>
  </si>
  <si>
    <r>
      <t xml:space="preserve">Social Services
</t>
    </r>
    <r>
      <rPr>
        <b/>
        <sz val="10"/>
        <rFont val="Times New Roman"/>
        <family val="1"/>
      </rPr>
      <t>(Ref. Statement 4 - A &amp; 15)</t>
    </r>
  </si>
  <si>
    <r>
      <t xml:space="preserve">Economic Services
</t>
    </r>
    <r>
      <rPr>
        <b/>
        <sz val="10"/>
        <rFont val="Times New Roman"/>
        <family val="1"/>
      </rPr>
      <t>(Ref. Statement 4 - A &amp; 15)</t>
    </r>
  </si>
  <si>
    <r>
      <t xml:space="preserve">Grants from Central Government
</t>
    </r>
    <r>
      <rPr>
        <b/>
        <sz val="10"/>
        <rFont val="Times New Roman"/>
        <family val="1"/>
      </rPr>
      <t>(Ref. Statement 3 &amp;14)</t>
    </r>
  </si>
  <si>
    <r>
      <t xml:space="preserve">Compensation and assignment to Local Bodies and PRIs
</t>
    </r>
    <r>
      <rPr>
        <b/>
        <sz val="10"/>
        <rFont val="Times New Roman"/>
        <family val="1"/>
      </rPr>
      <t>(Ref. Statement 4 - A &amp; 15)</t>
    </r>
  </si>
  <si>
    <t>Revenue Deficit</t>
  </si>
  <si>
    <t xml:space="preserve">Revenue Surplus </t>
  </si>
  <si>
    <r>
      <t>[1]</t>
    </r>
    <r>
      <rPr>
        <sz val="8"/>
        <rFont val="Times New Roman"/>
        <family val="1"/>
      </rPr>
      <t xml:space="preserve"> Salary, Subsidy and Grants-in-Aid figures have been summed up across all sectors to present a consolidated figure.  The expenditure in this statement under the sectors 'Social', 'General' and 'Economic' Services does not include expenditure on salaries, subsidies and Grants-in-Aid (explained in footnote 2) under Revenue Expenditure and salaries under Capital Expenditure. Salaries, sometimes, also figure under Capital Expenditure.</t>
    </r>
  </si>
  <si>
    <r>
      <t xml:space="preserve">[2] </t>
    </r>
    <r>
      <rPr>
        <sz val="8"/>
        <rFont val="Times New Roman"/>
        <family val="1"/>
      </rPr>
      <t xml:space="preserve">Grants-in-Aid are given to statutory corporations, companies, autonomous bodies, local bodies, </t>
    </r>
    <r>
      <rPr>
        <i/>
        <sz val="8"/>
        <rFont val="Times New Roman"/>
        <family val="1"/>
      </rPr>
      <t>etc.</t>
    </r>
    <r>
      <rPr>
        <sz val="8"/>
        <rFont val="Times New Roman"/>
        <family val="1"/>
      </rPr>
      <t xml:space="preserve">by the Government which is included as a line item above.  These grants are distinct from compensation and assignment of taxes, duties to the Local Bodies which is depicted as a separate line item 'Compensation and assignment to Local Bodies'.  </t>
    </r>
  </si>
  <si>
    <r>
      <rPr>
        <vertAlign val="superscript"/>
        <sz val="8"/>
        <rFont val="Times New Roman"/>
        <family val="1"/>
      </rPr>
      <t xml:space="preserve">[*] </t>
    </r>
    <r>
      <rPr>
        <sz val="8"/>
        <rFont val="Rupee Foradian"/>
        <family val="2"/>
      </rPr>
      <t xml:space="preserve"> </t>
    </r>
    <r>
      <rPr>
        <sz val="8"/>
        <rFont val="Times New Roman"/>
        <family val="1"/>
      </rPr>
      <t>Excludes</t>
    </r>
    <r>
      <rPr>
        <sz val="8"/>
        <rFont val="Rupee Foradian"/>
        <family val="2"/>
      </rPr>
      <t xml:space="preserve"> `</t>
    </r>
    <r>
      <rPr>
        <sz val="8"/>
        <rFont val="Times New Roman"/>
        <family val="1"/>
      </rPr>
      <t xml:space="preserve"> 58.15 crore compensation and assignment to Local Bodies.</t>
    </r>
  </si>
  <si>
    <r>
      <rPr>
        <vertAlign val="superscript"/>
        <sz val="8"/>
        <rFont val="Times New Roman"/>
        <family val="1"/>
      </rPr>
      <t>[a]</t>
    </r>
    <r>
      <rPr>
        <sz val="8"/>
        <rFont val="Times New Roman"/>
        <family val="1"/>
      </rPr>
      <t xml:space="preserve"> Differs with previous year is due to rectification of Printing errors.</t>
    </r>
  </si>
  <si>
    <r>
      <t xml:space="preserve">( </t>
    </r>
    <r>
      <rPr>
        <b/>
        <sz val="12"/>
        <rFont val="Rupee Foradian"/>
        <family val="2"/>
      </rPr>
      <t>`</t>
    </r>
    <r>
      <rPr>
        <b/>
        <sz val="12"/>
        <rFont val="Times New Roman"/>
        <family val="1"/>
      </rPr>
      <t xml:space="preserve"> in crore )</t>
    </r>
  </si>
  <si>
    <t>Part - I Consolidated Fund</t>
  </si>
  <si>
    <t>Section - B : Capital</t>
  </si>
  <si>
    <r>
      <t xml:space="preserve">Capital Receipts
</t>
    </r>
    <r>
      <rPr>
        <b/>
        <sz val="10"/>
        <rFont val="Times New Roman"/>
        <family val="1"/>
      </rPr>
      <t>(Ref. Statement 3 &amp;14)</t>
    </r>
  </si>
  <si>
    <r>
      <t xml:space="preserve">Capital Expenditure
</t>
    </r>
    <r>
      <rPr>
        <b/>
        <sz val="10"/>
        <rFont val="Times New Roman"/>
        <family val="1"/>
      </rPr>
      <t>(Ref. Statement 4A, 4 - B &amp; 16)</t>
    </r>
  </si>
  <si>
    <r>
      <t xml:space="preserve">General Services
</t>
    </r>
    <r>
      <rPr>
        <sz val="10"/>
        <rFont val="Times New Roman"/>
        <family val="1"/>
      </rPr>
      <t>(Ref. Statement 4 - A &amp; 16)</t>
    </r>
  </si>
  <si>
    <r>
      <t xml:space="preserve">Social Services
</t>
    </r>
    <r>
      <rPr>
        <sz val="10"/>
        <rFont val="Times New Roman"/>
        <family val="1"/>
      </rPr>
      <t>(Ref. Statement 4 - A &amp; 16)</t>
    </r>
  </si>
  <si>
    <r>
      <t xml:space="preserve">Economic Services
</t>
    </r>
    <r>
      <rPr>
        <sz val="10"/>
        <rFont val="Times New Roman"/>
        <family val="1"/>
      </rPr>
      <t>(Ref. Statement 4 - A &amp; 16)</t>
    </r>
  </si>
  <si>
    <r>
      <t xml:space="preserve">Recoveries of Loans and Advances
</t>
    </r>
    <r>
      <rPr>
        <b/>
        <sz val="10"/>
        <rFont val="Times New Roman"/>
        <family val="1"/>
      </rPr>
      <t>(Ref. Statement 3,7 &amp; 18)</t>
    </r>
  </si>
  <si>
    <r>
      <t xml:space="preserve">Loans and Advances disbursed 
</t>
    </r>
    <r>
      <rPr>
        <b/>
        <sz val="10"/>
        <rFont val="Times New Roman"/>
        <family val="1"/>
      </rPr>
      <t>(Ref. Statement 4 - A, 7 &amp; 18)</t>
    </r>
  </si>
  <si>
    <r>
      <t xml:space="preserve">General Services
</t>
    </r>
    <r>
      <rPr>
        <sz val="10"/>
        <rFont val="Times New Roman"/>
        <family val="1"/>
      </rPr>
      <t>(Ref. Statement 4 - A, 7 &amp; 18)</t>
    </r>
  </si>
  <si>
    <r>
      <t xml:space="preserve">Social Services
</t>
    </r>
    <r>
      <rPr>
        <sz val="10"/>
        <rFont val="Times New Roman"/>
        <family val="1"/>
      </rPr>
      <t>(Ref. Statement 4 - A, 7 &amp; 18)</t>
    </r>
  </si>
  <si>
    <r>
      <t xml:space="preserve">Economic Services
</t>
    </r>
    <r>
      <rPr>
        <sz val="10"/>
        <rFont val="Times New Roman"/>
        <family val="1"/>
      </rPr>
      <t>(Ref. Statement 4 - A, 7 &amp; 18)</t>
    </r>
  </si>
  <si>
    <r>
      <t xml:space="preserve">Others
</t>
    </r>
    <r>
      <rPr>
        <sz val="10"/>
        <rFont val="Times New Roman"/>
        <family val="1"/>
      </rPr>
      <t>(Ref. Statement 4 - A,7 &amp; 18)</t>
    </r>
  </si>
  <si>
    <r>
      <t xml:space="preserve">Public Debt Receipts
</t>
    </r>
    <r>
      <rPr>
        <b/>
        <sz val="10"/>
        <rFont val="Times New Roman"/>
        <family val="1"/>
      </rPr>
      <t>(Ref. Statement 3,6 &amp; 17)</t>
    </r>
  </si>
  <si>
    <r>
      <t xml:space="preserve">Repayment of Public Debt
</t>
    </r>
    <r>
      <rPr>
        <b/>
        <sz val="10"/>
        <rFont val="Times New Roman"/>
        <family val="1"/>
      </rPr>
      <t>(Ref. Statement 4 - A, 6 &amp; 17)</t>
    </r>
  </si>
  <si>
    <r>
      <t>Internal Debt</t>
    </r>
    <r>
      <rPr>
        <b/>
        <vertAlign val="superscript"/>
        <sz val="12"/>
        <rFont val="Times New Roman"/>
        <family val="1"/>
      </rPr>
      <t>[&amp;]</t>
    </r>
    <r>
      <rPr>
        <sz val="12"/>
        <rFont val="Times New Roman"/>
        <family val="1"/>
      </rPr>
      <t xml:space="preserve">                                                                                                (Market loans, NSSF, </t>
    </r>
    <r>
      <rPr>
        <i/>
        <sz val="12"/>
        <rFont val="Times New Roman"/>
        <family val="1"/>
      </rPr>
      <t>etc.</t>
    </r>
    <r>
      <rPr>
        <sz val="12"/>
        <rFont val="Times New Roman"/>
        <family val="1"/>
      </rPr>
      <t xml:space="preserve">)
</t>
    </r>
    <r>
      <rPr>
        <sz val="10"/>
        <rFont val="Times New Roman"/>
        <family val="1"/>
      </rPr>
      <t>(Ref. Statement 3,6 &amp; 17)</t>
    </r>
  </si>
  <si>
    <r>
      <t xml:space="preserve">Internal Debt                                (Market loans, NSSF etc.)
</t>
    </r>
    <r>
      <rPr>
        <sz val="10"/>
        <rFont val="Times New Roman"/>
        <family val="1"/>
      </rPr>
      <t>(Ref. Statement 4 - A, 6 &amp; 17)</t>
    </r>
  </si>
  <si>
    <r>
      <rPr>
        <b/>
        <sz val="12"/>
        <rFont val="Times New Roman"/>
        <family val="1"/>
      </rPr>
      <t xml:space="preserve">Loans from GOI
</t>
    </r>
    <r>
      <rPr>
        <b/>
        <sz val="10"/>
        <rFont val="Times New Roman"/>
        <family val="1"/>
      </rPr>
      <t>(Ref. Statement 3,6 &amp; 17)</t>
    </r>
  </si>
  <si>
    <r>
      <t xml:space="preserve">Loans from GOI
</t>
    </r>
    <r>
      <rPr>
        <b/>
        <sz val="10"/>
        <rFont val="Times New Roman"/>
        <family val="1"/>
      </rPr>
      <t>(Ref. Statement 4 -A, 6 &amp; 17)</t>
    </r>
  </si>
  <si>
    <t xml:space="preserve">Inter-State Settlement Account (Net)
</t>
  </si>
  <si>
    <r>
      <t xml:space="preserve">Total Receipts                   Consolidated Fund
</t>
    </r>
    <r>
      <rPr>
        <b/>
        <sz val="10"/>
        <rFont val="Times New Roman"/>
        <family val="1"/>
      </rPr>
      <t>(Ref. Statement 3)</t>
    </r>
  </si>
  <si>
    <r>
      <t xml:space="preserve">Total Expenditure Consolidated Fund
</t>
    </r>
    <r>
      <rPr>
        <b/>
        <sz val="10"/>
        <rFont val="Times New Roman"/>
        <family val="1"/>
      </rPr>
      <t>(Ref. Statement 4)</t>
    </r>
  </si>
  <si>
    <t>Deficit in Consolidated Fund</t>
  </si>
  <si>
    <t>Surplus in Consolidated Fund</t>
  </si>
  <si>
    <t>Part II Contingency Fund</t>
  </si>
  <si>
    <r>
      <t xml:space="preserve">Contingency Fund
</t>
    </r>
    <r>
      <rPr>
        <b/>
        <sz val="10"/>
        <rFont val="Times New Roman"/>
        <family val="1"/>
      </rPr>
      <t>(Ref. Statement 21)</t>
    </r>
  </si>
  <si>
    <t>[&amp;] Internal Debt includes NSSF transactions.</t>
  </si>
  <si>
    <r>
      <t>Part III Public Account</t>
    </r>
    <r>
      <rPr>
        <b/>
        <vertAlign val="superscript"/>
        <sz val="12"/>
        <rFont val="Times New Roman"/>
        <family val="1"/>
      </rPr>
      <t>[3]</t>
    </r>
  </si>
  <si>
    <r>
      <t xml:space="preserve">Small Savings
</t>
    </r>
    <r>
      <rPr>
        <sz val="10"/>
        <rFont val="Times New Roman"/>
        <family val="1"/>
      </rPr>
      <t>(Ref. Statement 21)</t>
    </r>
  </si>
  <si>
    <r>
      <t xml:space="preserve">Reserves and Sinking Funds
</t>
    </r>
    <r>
      <rPr>
        <sz val="10"/>
        <rFont val="Times New Roman"/>
        <family val="1"/>
      </rPr>
      <t>(Ref. Statement 21)</t>
    </r>
  </si>
  <si>
    <r>
      <t xml:space="preserve">Deposits
</t>
    </r>
    <r>
      <rPr>
        <sz val="10"/>
        <rFont val="Times New Roman"/>
        <family val="1"/>
      </rPr>
      <t>(Ref. Statement 21)</t>
    </r>
  </si>
  <si>
    <r>
      <t xml:space="preserve">Advances
</t>
    </r>
    <r>
      <rPr>
        <sz val="10"/>
        <rFont val="Times New Roman"/>
        <family val="1"/>
      </rPr>
      <t>(Ref. Statement 21)</t>
    </r>
  </si>
  <si>
    <r>
      <t xml:space="preserve">Suspense and Misc.
</t>
    </r>
    <r>
      <rPr>
        <sz val="10"/>
        <rFont val="Times New Roman"/>
        <family val="1"/>
      </rPr>
      <t>(Ref. Statement 21)</t>
    </r>
  </si>
  <si>
    <r>
      <t>Suspense and Misc.</t>
    </r>
    <r>
      <rPr>
        <vertAlign val="superscript"/>
        <sz val="12"/>
        <rFont val="Times New Roman"/>
        <family val="1"/>
      </rPr>
      <t xml:space="preserve">[4]
</t>
    </r>
    <r>
      <rPr>
        <sz val="10"/>
        <rFont val="Times New Roman"/>
        <family val="1"/>
      </rPr>
      <t>(Ref. Statement 21)</t>
    </r>
  </si>
  <si>
    <r>
      <t xml:space="preserve">Remittances
</t>
    </r>
    <r>
      <rPr>
        <sz val="10"/>
        <rFont val="Times New Roman"/>
        <family val="1"/>
      </rPr>
      <t>(Ref. Statement 21)</t>
    </r>
  </si>
  <si>
    <r>
      <t xml:space="preserve">Total Receipts                               Public Account
</t>
    </r>
    <r>
      <rPr>
        <b/>
        <sz val="10"/>
        <rFont val="Times New Roman"/>
        <family val="1"/>
      </rPr>
      <t>(Ref. Statement 21)</t>
    </r>
  </si>
  <si>
    <r>
      <t xml:space="preserve">Total Disbursements       Public Account
</t>
    </r>
    <r>
      <rPr>
        <b/>
        <sz val="10"/>
        <rFont val="Times New Roman"/>
        <family val="1"/>
      </rPr>
      <t>(Ref. Statement 21)</t>
    </r>
  </si>
  <si>
    <t>Deficit in Public Account</t>
  </si>
  <si>
    <t>Surplus in Public Account</t>
  </si>
  <si>
    <r>
      <t xml:space="preserve">Opening Cash Balance </t>
    </r>
    <r>
      <rPr>
        <sz val="10"/>
        <rFont val="Times New Roman"/>
        <family val="1"/>
      </rPr>
      <t>(Ref. Statement 21)</t>
    </r>
  </si>
  <si>
    <t>(-)507.49</t>
  </si>
  <si>
    <t>Closing Cash Balance</t>
  </si>
  <si>
    <t>Increase in Cash Balance</t>
  </si>
  <si>
    <t>Decrease in Cash Balance</t>
  </si>
  <si>
    <r>
      <t>[3]</t>
    </r>
    <r>
      <rPr>
        <sz val="8"/>
        <rFont val="Times New Roman"/>
        <family val="1"/>
      </rPr>
      <t xml:space="preserve"> For details please refer to Statement 21 in Volume II.</t>
    </r>
  </si>
  <si>
    <r>
      <t>[4]</t>
    </r>
    <r>
      <rPr>
        <sz val="8"/>
        <rFont val="Times New Roman"/>
        <family val="1"/>
      </rPr>
      <t xml:space="preserve"> 'Suspense and Miscellaneous' includes  'other accounts' such as Cash Balance Investment account (Major head 8673), </t>
    </r>
    <r>
      <rPr>
        <i/>
        <sz val="8"/>
        <rFont val="Times New Roman"/>
        <family val="1"/>
      </rPr>
      <t>etc.</t>
    </r>
    <r>
      <rPr>
        <sz val="8"/>
        <rFont val="Times New Roman"/>
        <family val="1"/>
      </rPr>
      <t xml:space="preserve">  The figures may appear huge on account of these other accounts.  Details may please be seen in Statement 21 of Vol II.
</t>
    </r>
  </si>
  <si>
    <t xml:space="preserve">STATEMENT 3:  STATEMENT OF RECEIPTS  
(CONSOLIDATED FUND)
</t>
  </si>
  <si>
    <r>
      <t xml:space="preserve">( </t>
    </r>
    <r>
      <rPr>
        <b/>
        <sz val="12"/>
        <color theme="1"/>
        <rFont val="Aptos Narrow"/>
        <family val="2"/>
      </rPr>
      <t>₹</t>
    </r>
    <r>
      <rPr>
        <b/>
        <sz val="12"/>
        <color theme="1"/>
        <rFont val="Times New Roman"/>
        <family val="1"/>
      </rPr>
      <t xml:space="preserve"> in crore )</t>
    </r>
  </si>
  <si>
    <t>Description</t>
  </si>
  <si>
    <t xml:space="preserve">      I.     TAX REVENUE AND NON-TAX REVENUE</t>
  </si>
  <si>
    <t>A.</t>
  </si>
  <si>
    <t>Tax Revenue</t>
  </si>
  <si>
    <t>A.1</t>
  </si>
  <si>
    <t>Own Tax Revenue</t>
  </si>
  <si>
    <t>State Goods and Services Tax</t>
  </si>
  <si>
    <t>Land Revenue</t>
  </si>
  <si>
    <t>Stamps and Registration Fees</t>
  </si>
  <si>
    <t>State Excise</t>
  </si>
  <si>
    <r>
      <t>Taxes on Sales, Trades,</t>
    </r>
    <r>
      <rPr>
        <i/>
        <sz val="12"/>
        <color rgb="FF000000"/>
        <rFont val="Times New Roman"/>
        <family val="1"/>
      </rPr>
      <t xml:space="preserve"> etc.</t>
    </r>
  </si>
  <si>
    <t>Taxes on Vehicles</t>
  </si>
  <si>
    <t xml:space="preserve">Taxes on Goods and Passengers </t>
  </si>
  <si>
    <t>Others</t>
  </si>
  <si>
    <t>A. 2</t>
  </si>
  <si>
    <t>Share of net proceeds of Taxes</t>
  </si>
  <si>
    <t>Goods and Services Tax</t>
  </si>
  <si>
    <t>Corporation Tax</t>
  </si>
  <si>
    <t>Taxes on Income other than Corporation Tax</t>
  </si>
  <si>
    <t>Other Taxes on Income and Expenditure</t>
  </si>
  <si>
    <t>Taxes on Wealth</t>
  </si>
  <si>
    <t>Customs</t>
  </si>
  <si>
    <t>Union Excise Duties</t>
  </si>
  <si>
    <t>Service Tax</t>
  </si>
  <si>
    <t xml:space="preserve">Other Taxes and Duties on Commodities and Services 
</t>
  </si>
  <si>
    <t>Total  A. Tax Revenue</t>
  </si>
  <si>
    <t>B.</t>
  </si>
  <si>
    <t>Non-Tax Revenue</t>
  </si>
  <si>
    <t>Interest  Receipts</t>
  </si>
  <si>
    <t>Miscellaneous General Services</t>
  </si>
  <si>
    <t>Forestry and Wild Life</t>
  </si>
  <si>
    <t>Other Administrative Services</t>
  </si>
  <si>
    <t>Non-ferrous Mining and Metallurgical Industries</t>
  </si>
  <si>
    <t>Animal Husbandry</t>
  </si>
  <si>
    <t>Crop Husbandry</t>
  </si>
  <si>
    <t>Police</t>
  </si>
  <si>
    <t>Public Works</t>
  </si>
  <si>
    <t>Total  B. Non-Tax Revenue</t>
  </si>
  <si>
    <t xml:space="preserve">STATEMENT 3:  STATEMENT OF RECEIPTS  
(CONSOLIDATED FUND)
</t>
  </si>
  <si>
    <t xml:space="preserve">      I.     TAX REVENUE AND NON-TAX REVENUE - concld.</t>
  </si>
  <si>
    <t>II. GRANTS FROM GOVERNMENT OF INDIA</t>
  </si>
  <si>
    <t>C.</t>
  </si>
  <si>
    <t>Grants</t>
  </si>
  <si>
    <t xml:space="preserve">Grants-in-Aid from 
Central Government 
</t>
  </si>
  <si>
    <t>C.6</t>
  </si>
  <si>
    <t>Centrally Sponsered Schemes
(CSS)</t>
  </si>
  <si>
    <t>Central Assistance/Share</t>
  </si>
  <si>
    <t xml:space="preserve">EAP Grants for Centrally Sponsered Schemes
</t>
  </si>
  <si>
    <t>Special Central Assistance for Tribal Sub-Plan</t>
  </si>
  <si>
    <t>C.7</t>
  </si>
  <si>
    <t>Finance Commission Grants</t>
  </si>
  <si>
    <t>Post Devolution Revenue Deficit
Grants</t>
  </si>
  <si>
    <t>Grants Rural Local Bodies</t>
  </si>
  <si>
    <t>Grants for Urban Local Bodies</t>
  </si>
  <si>
    <t>Grants for State Disaster Response Fund</t>
  </si>
  <si>
    <t>Grants for State Disaster Mitigation Fund</t>
  </si>
  <si>
    <t>C.8</t>
  </si>
  <si>
    <t>Other Transfer / Grants to States/ Union Territories with Legislatures</t>
  </si>
  <si>
    <t>Grants under Article 275 (1) of the Constitution</t>
  </si>
  <si>
    <t xml:space="preserve">Grants towards National Disaster Response Fund </t>
  </si>
  <si>
    <t>Grants for Central Road Infrastructure Fund</t>
  </si>
  <si>
    <t>Goods Transport Vehicles</t>
  </si>
  <si>
    <t xml:space="preserve">Grants to cover gap Resources </t>
  </si>
  <si>
    <t>Grants to meet Revenue Deficit</t>
  </si>
  <si>
    <t xml:space="preserve">Special Assistance </t>
  </si>
  <si>
    <t>Total C. Grants</t>
  </si>
  <si>
    <t xml:space="preserve">Total Revenue Receipts (A+B+C) 
</t>
  </si>
  <si>
    <t xml:space="preserve">STATEMENT 3:  STATEMENT OF RECEIPTS 
(CONSOLIDATED FUND) 
</t>
  </si>
  <si>
    <t>III CAPITAL , PUBLIC DEBT AND OTHER RECEIPTS</t>
  </si>
  <si>
    <t>D.</t>
  </si>
  <si>
    <t>Capital</t>
  </si>
  <si>
    <t xml:space="preserve">Disinvestment proceeds 
</t>
  </si>
  <si>
    <t>Total D. Capital</t>
  </si>
  <si>
    <t>E.</t>
  </si>
  <si>
    <t>Public Debt Receipts</t>
  </si>
  <si>
    <t>E.1</t>
  </si>
  <si>
    <t>Market Loans</t>
  </si>
  <si>
    <r>
      <t xml:space="preserve">WMA </t>
    </r>
    <r>
      <rPr>
        <vertAlign val="superscript"/>
        <sz val="12"/>
        <color rgb="FF000000"/>
        <rFont val="Times New Roman"/>
        <family val="1"/>
      </rPr>
      <t>[</t>
    </r>
    <r>
      <rPr>
        <i/>
        <vertAlign val="superscript"/>
        <sz val="10"/>
        <color rgb="FF000000"/>
        <rFont val="Times New Roman"/>
        <family val="1"/>
      </rPr>
      <t>1</t>
    </r>
    <r>
      <rPr>
        <vertAlign val="superscript"/>
        <sz val="12"/>
        <color rgb="FF000000"/>
        <rFont val="Times New Roman"/>
        <family val="1"/>
      </rPr>
      <t>]</t>
    </r>
    <r>
      <rPr>
        <sz val="12"/>
        <color rgb="FF000000"/>
        <rFont val="Times New Roman"/>
        <family val="1"/>
      </rPr>
      <t xml:space="preserve"> from RBI </t>
    </r>
  </si>
  <si>
    <t>Bonds</t>
  </si>
  <si>
    <t xml:space="preserve">Loans from Financial Institutions 
</t>
  </si>
  <si>
    <t xml:space="preserve">Special Securities issued to  National Small Savings Fund 
</t>
  </si>
  <si>
    <t>Other Loans</t>
  </si>
  <si>
    <t>E.2</t>
  </si>
  <si>
    <t xml:space="preserve">Loans and Advances from  Central Government 
</t>
  </si>
  <si>
    <t xml:space="preserve">Loans for State Plan  Schemes </t>
  </si>
  <si>
    <t xml:space="preserve">Loans for Centrally Sponsored Plan Schemes </t>
  </si>
  <si>
    <t>Other Loans for States/Union Territory with Legislature Schemes</t>
  </si>
  <si>
    <t>Other</t>
  </si>
  <si>
    <t>Total E. Public Debt Receipts</t>
  </si>
  <si>
    <t>F.</t>
  </si>
  <si>
    <r>
      <t>Loans and Advances by State  Government (Recoveries)</t>
    </r>
    <r>
      <rPr>
        <b/>
        <vertAlign val="superscript"/>
        <sz val="12"/>
        <color rgb="FF000000"/>
        <rFont val="Times New Roman"/>
        <family val="1"/>
      </rPr>
      <t>[</t>
    </r>
    <r>
      <rPr>
        <b/>
        <i/>
        <vertAlign val="superscript"/>
        <sz val="10"/>
        <color rgb="FF000000"/>
        <rFont val="Times New Roman"/>
        <family val="1"/>
      </rPr>
      <t>2</t>
    </r>
    <r>
      <rPr>
        <b/>
        <vertAlign val="superscript"/>
        <sz val="12"/>
        <color rgb="FF000000"/>
        <rFont val="Times New Roman"/>
        <family val="1"/>
      </rPr>
      <t>]</t>
    </r>
  </si>
  <si>
    <t>G.</t>
  </si>
  <si>
    <t xml:space="preserve">Inter-State  
Settlements 
</t>
  </si>
  <si>
    <t xml:space="preserve">Total Receipts in  Consolidated Fund 
(A+B+C+D+E+F+G) 
</t>
  </si>
  <si>
    <r>
      <rPr>
        <vertAlign val="superscript"/>
        <sz val="10"/>
        <color theme="1"/>
        <rFont val="Times New Roman"/>
        <family val="1"/>
      </rPr>
      <t>[</t>
    </r>
    <r>
      <rPr>
        <i/>
        <vertAlign val="superscript"/>
        <sz val="10"/>
        <color theme="1"/>
        <rFont val="Times New Roman"/>
        <family val="1"/>
      </rPr>
      <t>1</t>
    </r>
    <r>
      <rPr>
        <vertAlign val="superscript"/>
        <sz val="10"/>
        <color theme="1"/>
        <rFont val="Times New Roman"/>
        <family val="1"/>
      </rPr>
      <t xml:space="preserve">] </t>
    </r>
    <r>
      <rPr>
        <sz val="10"/>
        <color theme="1"/>
        <rFont val="Times New Roman"/>
        <family val="1"/>
      </rPr>
      <t>WMA: Ways and Means Advances.</t>
    </r>
  </si>
  <si>
    <r>
      <rPr>
        <vertAlign val="superscript"/>
        <sz val="10"/>
        <color theme="1"/>
        <rFont val="Times New Roman"/>
        <family val="1"/>
      </rPr>
      <t>[</t>
    </r>
    <r>
      <rPr>
        <i/>
        <vertAlign val="superscript"/>
        <sz val="10"/>
        <color theme="1"/>
        <rFont val="Times New Roman"/>
        <family val="1"/>
      </rPr>
      <t>2</t>
    </r>
    <r>
      <rPr>
        <vertAlign val="superscript"/>
        <sz val="10"/>
        <color theme="1"/>
        <rFont val="Times New Roman"/>
        <family val="1"/>
      </rPr>
      <t xml:space="preserve">] </t>
    </r>
    <r>
      <rPr>
        <sz val="10"/>
        <color theme="1"/>
        <rFont val="Times New Roman"/>
        <family val="1"/>
      </rPr>
      <t>Details are  in Statement 7 in Volume I and Statement 18 in Volume II.</t>
    </r>
  </si>
  <si>
    <t>STATEMENT 4: STATEMENT OF EXPENDITURE  (CONSOLIDATED FUND)</t>
  </si>
  <si>
    <t xml:space="preserve">A. EXPENDITURE BY FUNCTION </t>
  </si>
  <si>
    <r>
      <t>(</t>
    </r>
    <r>
      <rPr>
        <b/>
        <sz val="12"/>
        <color theme="1"/>
        <rFont val="Rupee Foradian"/>
        <family val="2"/>
      </rPr>
      <t xml:space="preserve"> `</t>
    </r>
    <r>
      <rPr>
        <b/>
        <sz val="12"/>
        <color theme="1"/>
        <rFont val="Times New Roman"/>
        <family val="1"/>
      </rPr>
      <t xml:space="preserve"> in crore ) </t>
    </r>
  </si>
  <si>
    <t>Revenue</t>
  </si>
  <si>
    <t xml:space="preserve">Loans and Advances 
</t>
  </si>
  <si>
    <t>Total</t>
  </si>
  <si>
    <t>GENERAL SERVICES</t>
  </si>
  <si>
    <t>Organs of State</t>
  </si>
  <si>
    <t>Parliament/State/Union Territory Legislatures</t>
  </si>
  <si>
    <t xml:space="preserve">President, Vice  President/Governor, Administrator of Union  Territories 
</t>
  </si>
  <si>
    <t>Council of Ministers</t>
  </si>
  <si>
    <t>Administration of Justice</t>
  </si>
  <si>
    <t>Elections</t>
  </si>
  <si>
    <t>A.2</t>
  </si>
  <si>
    <t>Fiscal Services</t>
  </si>
  <si>
    <t>Stamps and Registration</t>
  </si>
  <si>
    <r>
      <t xml:space="preserve">Taxes on Sales, Trade, </t>
    </r>
    <r>
      <rPr>
        <i/>
        <sz val="12"/>
        <color theme="1"/>
        <rFont val="Times New Roman"/>
        <family val="1"/>
      </rPr>
      <t>etc.</t>
    </r>
  </si>
  <si>
    <t>Other Fiscal Services</t>
  </si>
  <si>
    <t>A.3</t>
  </si>
  <si>
    <t>Interest Payment and Servicing Debt</t>
  </si>
  <si>
    <t xml:space="preserve">Appropriation for Reduction or Avoidance of  
Debt 
</t>
  </si>
  <si>
    <t>Interest Payments</t>
  </si>
  <si>
    <t>A.4</t>
  </si>
  <si>
    <t>Administrative Services</t>
  </si>
  <si>
    <t>Public Service Commission</t>
  </si>
  <si>
    <t>Secretariat-General Services</t>
  </si>
  <si>
    <t>District Administration</t>
  </si>
  <si>
    <t>Treasury and Accounts Administration</t>
  </si>
  <si>
    <t>Jails</t>
  </si>
  <si>
    <t>Supplies and Disposals</t>
  </si>
  <si>
    <t>Stationery and Printing</t>
  </si>
  <si>
    <t>Vigilance</t>
  </si>
  <si>
    <t>A.5</t>
  </si>
  <si>
    <t xml:space="preserve">Pensions and Miscellaneous General  
Services 
</t>
  </si>
  <si>
    <t>Pensions and other Retirement Benefits</t>
  </si>
  <si>
    <t>Total A. General Services</t>
  </si>
  <si>
    <t>A. EXPENDITURE BY FUNCTION - contd.</t>
  </si>
  <si>
    <r>
      <t>(</t>
    </r>
    <r>
      <rPr>
        <b/>
        <sz val="12"/>
        <color theme="1"/>
        <rFont val="Rupee Foradian"/>
        <family val="2"/>
      </rPr>
      <t>`</t>
    </r>
    <r>
      <rPr>
        <b/>
        <sz val="12"/>
        <color theme="1"/>
        <rFont val="Times New Roman"/>
        <family val="1"/>
      </rPr>
      <t xml:space="preserve"> in crore ) </t>
    </r>
  </si>
  <si>
    <t>Social  Services</t>
  </si>
  <si>
    <t>B.1</t>
  </si>
  <si>
    <t>Education, Sports, Art and Culture</t>
  </si>
  <si>
    <t>General Education</t>
  </si>
  <si>
    <t>Technical Education</t>
  </si>
  <si>
    <t>Sports and Youth Services</t>
  </si>
  <si>
    <t>Art and Culture</t>
  </si>
  <si>
    <t>B.2</t>
  </si>
  <si>
    <t>Health and Family Welfare</t>
  </si>
  <si>
    <t>Medical and Public Health</t>
  </si>
  <si>
    <t>Family Welfare</t>
  </si>
  <si>
    <t>B.3</t>
  </si>
  <si>
    <t xml:space="preserve">Water Supply, Sanitation, Housing and  
Urban Development 
</t>
  </si>
  <si>
    <t>Water Supply and Sanitation</t>
  </si>
  <si>
    <t>Housing</t>
  </si>
  <si>
    <t>Urban Development</t>
  </si>
  <si>
    <t>B.4</t>
  </si>
  <si>
    <t>Information and Broadcasting</t>
  </si>
  <si>
    <t>Information and Publicity</t>
  </si>
  <si>
    <t>B.5</t>
  </si>
  <si>
    <t xml:space="preserve">Welfare of Scheduled  Castes, Scheduled Tribes, Other Backward Classes and Minorities 
</t>
  </si>
  <si>
    <t xml:space="preserve">Welfare of Scheduled  Castes, Scheduled Tribes, Other Backward Classes and Minorities </t>
  </si>
  <si>
    <t>B.6</t>
  </si>
  <si>
    <t>Labour and Labour Welfare</t>
  </si>
  <si>
    <t>Labour, Employment and Skill Development</t>
  </si>
  <si>
    <t>B.7</t>
  </si>
  <si>
    <t>Social Welfare and Nutrition</t>
  </si>
  <si>
    <t>Social Security and Welfare</t>
  </si>
  <si>
    <t>Nutrition</t>
  </si>
  <si>
    <t>Relief on account of Natural Calamities</t>
  </si>
  <si>
    <t>(-)12.01</t>
  </si>
  <si>
    <t>B.8</t>
  </si>
  <si>
    <t>Other Social Services</t>
  </si>
  <si>
    <t>Secretariat-Social Services</t>
  </si>
  <si>
    <t xml:space="preserve">Total B. Social  Services  </t>
  </si>
  <si>
    <t xml:space="preserve">Loans and  
Advances 
</t>
  </si>
  <si>
    <t xml:space="preserve">Economic Services </t>
  </si>
  <si>
    <t>C.1</t>
  </si>
  <si>
    <t>Agriculture and Allied Activities</t>
  </si>
  <si>
    <t>Soil and Water Conservation</t>
  </si>
  <si>
    <t>Dairy Development</t>
  </si>
  <si>
    <t>Fisheries</t>
  </si>
  <si>
    <t xml:space="preserve">Food, Storage and Warehousing
</t>
  </si>
  <si>
    <t>Agricultural Research and Education</t>
  </si>
  <si>
    <t>Co-operation</t>
  </si>
  <si>
    <t>Other Agricultural Programmes</t>
  </si>
  <si>
    <t>C.2</t>
  </si>
  <si>
    <t>Rural Development</t>
  </si>
  <si>
    <t>Special Programmes for Rural Development</t>
  </si>
  <si>
    <t>Rural Employment</t>
  </si>
  <si>
    <t>Land Reforms</t>
  </si>
  <si>
    <t>Other Rural Development Programmes</t>
  </si>
  <si>
    <t>C.3</t>
  </si>
  <si>
    <t>Special Areas Programmes</t>
  </si>
  <si>
    <t>C.4</t>
  </si>
  <si>
    <t>Irrigation and Flood Control</t>
  </si>
  <si>
    <t>Minor Irrigation</t>
  </si>
  <si>
    <t>C.5</t>
  </si>
  <si>
    <t>Energy</t>
  </si>
  <si>
    <t>Power</t>
  </si>
  <si>
    <t>New and Renewable Energy</t>
  </si>
  <si>
    <t>Industry and Minerals</t>
  </si>
  <si>
    <t>Village and Small Industries</t>
  </si>
  <si>
    <t>Industries</t>
  </si>
  <si>
    <t>A. EXPENDITURE BY FUNCTION - concld.</t>
  </si>
  <si>
    <t>Economic Services - concld.</t>
  </si>
  <si>
    <t>Industry and Minerals - concld.</t>
  </si>
  <si>
    <t xml:space="preserve">Non-ferrous Mining and Metallurgical  Industries 
</t>
  </si>
  <si>
    <t>Cement and Non-Metallic Mineral Industries</t>
  </si>
  <si>
    <t>Other Outlays on Industries and Minerals</t>
  </si>
  <si>
    <t>Transport</t>
  </si>
  <si>
    <t>Civil Aviation</t>
  </si>
  <si>
    <t>Roads and Bridges</t>
  </si>
  <si>
    <t>Road Transport</t>
  </si>
  <si>
    <t>Inland Water Transport</t>
  </si>
  <si>
    <t>Communications</t>
  </si>
  <si>
    <t>Other Communicatons Services</t>
  </si>
  <si>
    <t>C.9</t>
  </si>
  <si>
    <t>Science Technology and Environment</t>
  </si>
  <si>
    <t>Other Scientific Research</t>
  </si>
  <si>
    <t>Ecology and Environment</t>
  </si>
  <si>
    <t>Other Scientific and Environment Research</t>
  </si>
  <si>
    <t>General Economic Services</t>
  </si>
  <si>
    <t>Secretariat-Economic Services</t>
  </si>
  <si>
    <t>Tourism</t>
  </si>
  <si>
    <t>Census Survey and Statistics</t>
  </si>
  <si>
    <t>Civil Supplies</t>
  </si>
  <si>
    <t>Other General Economic Services</t>
  </si>
  <si>
    <t xml:space="preserve">Total C. Economic Services                  </t>
  </si>
  <si>
    <t>Public Debt</t>
  </si>
  <si>
    <t>Internal Debt of the State Government</t>
  </si>
  <si>
    <t xml:space="preserve">Loans and Advances from the Central  Government 
</t>
  </si>
  <si>
    <t>Total E. Public Debt</t>
  </si>
  <si>
    <t>Loans and Advances</t>
  </si>
  <si>
    <t>Loans for Co-operation</t>
  </si>
  <si>
    <t>Loans to Government Servants</t>
  </si>
  <si>
    <t>Miscellaneous Loans</t>
  </si>
  <si>
    <t>Total  F. Loans and Advances</t>
  </si>
  <si>
    <t>Total Consolidated Fund of Mizoram Expenditure</t>
  </si>
  <si>
    <t>B.EXPENDITURE BY NATURE</t>
  </si>
  <si>
    <t xml:space="preserve"> Head of  Expen-
diture 
</t>
  </si>
  <si>
    <t>2021-22</t>
  </si>
  <si>
    <t>Salary</t>
  </si>
  <si>
    <t>Wages</t>
  </si>
  <si>
    <t>Pensi-
onary Charge</t>
  </si>
  <si>
    <t>Medi-
cal Treatment</t>
  </si>
  <si>
    <t>Dom-
estic Travel Expen-
ses</t>
  </si>
  <si>
    <t>Forei-gn Travel Expen-
ses</t>
  </si>
  <si>
    <t>Office Expen-
ses</t>
  </si>
  <si>
    <t>Rent, Rates and Taxes</t>
  </si>
  <si>
    <t>Public-
ations</t>
  </si>
  <si>
    <t>Other Admin-
istrative Expen-
ses</t>
  </si>
  <si>
    <t>B.EXPENDITURE BY NATURE - contd.</t>
  </si>
  <si>
    <t>Suppl-
ies and Mater-
ials</t>
  </si>
  <si>
    <t>POL</t>
  </si>
  <si>
    <t>Adver-
tising and Public-
ity</t>
  </si>
  <si>
    <t>Minor Works</t>
  </si>
  <si>
    <t>Pofes-
sional Servic-
es</t>
  </si>
  <si>
    <t>Grants-in-Aid (Salar-
ies)</t>
  </si>
  <si>
    <t>Grants-in-Aid (Non-Salary)</t>
  </si>
  <si>
    <t>Subsi-
dies</t>
  </si>
  <si>
    <t>Schola-
rship and Stipen-
ds</t>
  </si>
  <si>
    <t xml:space="preserve">Grants for Creati-
on of  Capital Assets </t>
  </si>
  <si>
    <t>Secret Servi-ces</t>
  </si>
  <si>
    <t>Suspe-
nses</t>
  </si>
  <si>
    <t>(-)0.31</t>
  </si>
  <si>
    <t>Inter-est</t>
  </si>
  <si>
    <t>Other Char-
ges</t>
  </si>
  <si>
    <t>Motor Vehic-
les</t>
  </si>
  <si>
    <t>38.31[*]</t>
  </si>
  <si>
    <t>Machi-
nery and Equip-
ment</t>
  </si>
  <si>
    <t>9.55[*]</t>
  </si>
  <si>
    <t>Major Works</t>
  </si>
  <si>
    <t>Invest-
ment</t>
  </si>
  <si>
    <t>Loans
and
Advan-ces</t>
  </si>
  <si>
    <t>B.EXPENDITURE BY NATURE - concld.</t>
  </si>
  <si>
    <t>Re-
paym-ent of
Borro-wings</t>
  </si>
  <si>
    <t>Write Off/Lo-
sses</t>
  </si>
  <si>
    <t>Other Capital Expen-
diture</t>
  </si>
  <si>
    <t>( `₹ in crore )</t>
  </si>
  <si>
    <t>(-)34</t>
  </si>
  <si>
    <t>STATEMENT 5: STATEMENT OF PROGRESSIVE CAPITAL EXPENDITURE</t>
  </si>
  <si>
    <t xml:space="preserve">Major
Head
</t>
  </si>
  <si>
    <t xml:space="preserve">Expenditure
during
2022-23
</t>
  </si>
  <si>
    <t xml:space="preserve">Progressive Expenditure upto           2022-23
</t>
  </si>
  <si>
    <t xml:space="preserve">Expenditure
during
2023-24
</t>
  </si>
  <si>
    <t xml:space="preserve">Progressive Expenditure upto           2023-24
</t>
  </si>
  <si>
    <t xml:space="preserve">Increase (+)/ Decrease (-) 
in 
Percentage 
</t>
  </si>
  <si>
    <r>
      <t>(</t>
    </r>
    <r>
      <rPr>
        <b/>
        <sz val="12"/>
        <color theme="1"/>
        <rFont val="Rupee Foradian"/>
        <family val="2"/>
      </rPr>
      <t>`</t>
    </r>
    <r>
      <rPr>
        <b/>
        <sz val="12"/>
        <color theme="1"/>
        <rFont val="Times New Roman"/>
        <family val="1"/>
      </rPr>
      <t xml:space="preserve"> in crore )</t>
    </r>
  </si>
  <si>
    <t>Capital Account of General Services</t>
  </si>
  <si>
    <t>Capital Outlay on Other Fiscal Services</t>
  </si>
  <si>
    <t>Capital Outlay on Police</t>
  </si>
  <si>
    <t>Capital Outlay on Stationery and Printing</t>
  </si>
  <si>
    <t>Capital Outlay on Public Works</t>
  </si>
  <si>
    <t xml:space="preserve">Capital Outlay on Other Administrative  Services 
</t>
  </si>
  <si>
    <t>(-)94</t>
  </si>
  <si>
    <t>A. Capital Accounts of General Services</t>
  </si>
  <si>
    <t>Capital Account of Social Services</t>
  </si>
  <si>
    <t>(a)</t>
  </si>
  <si>
    <t>Capital Account of Education, Sports, Art and Culture</t>
  </si>
  <si>
    <t>Capital Outlay on Education, Sports, Art and Culture</t>
  </si>
  <si>
    <t>(-)28</t>
  </si>
  <si>
    <t>(a) Capital Account of Education, Sports, Art and Culture</t>
  </si>
  <si>
    <t>(b)</t>
  </si>
  <si>
    <t>Capital Account of Health and Family Welfare</t>
  </si>
  <si>
    <t>Capital Outlay on Medical and Public Health</t>
  </si>
  <si>
    <t>(-)38</t>
  </si>
  <si>
    <t>Capital Outlay on Family Welfare</t>
  </si>
  <si>
    <t>(b) Capital Account of Health and Family Welfare</t>
  </si>
  <si>
    <t>Capital Account of Social Services - contd.</t>
  </si>
  <si>
    <t>(c)</t>
  </si>
  <si>
    <t xml:space="preserve">Capital Account of Water Supply, Sanitation,  Housing and  Urban Development 
</t>
  </si>
  <si>
    <t>Capital Outlay on Water Supply and Sanitation</t>
  </si>
  <si>
    <t>(-)3</t>
  </si>
  <si>
    <t>Capital Outlay on Housing</t>
  </si>
  <si>
    <t>Capital Outlay on Urban Development</t>
  </si>
  <si>
    <t xml:space="preserve">(c) Capital Account of Water Supply, Sanitation, Housing and  Urban Development </t>
  </si>
  <si>
    <t>(d) Capital Account of Information and Broadcasting</t>
  </si>
  <si>
    <t>Capital Outlay on Information and Publicity</t>
  </si>
  <si>
    <t>(-)65</t>
  </si>
  <si>
    <t>(e) Capital Account of Welfare of Scheduled Castes, Scheduled Tribes and Other Backward Classes</t>
  </si>
  <si>
    <t>Capital Outlay on Welfare of Scheduled Castes, Scheduled Tribes, Other Backward Classes and Minorities</t>
  </si>
  <si>
    <t>(g)</t>
  </si>
  <si>
    <t>Capital Account of Social Welfare and Nutrition</t>
  </si>
  <si>
    <t>Capital Outlay on Social Security and Welfare</t>
  </si>
  <si>
    <t>(g) Capital Account of Social Welfare and Nutrition</t>
  </si>
  <si>
    <t>Capital Account of Social Services - concld.</t>
  </si>
  <si>
    <t>(h)</t>
  </si>
  <si>
    <t>Capital Account of Other Social Services</t>
  </si>
  <si>
    <t>Capital Outlay on other Social Services</t>
  </si>
  <si>
    <t>(h) Capital Account of Other Social Services</t>
  </si>
  <si>
    <t>B.Capital Account of Social Services</t>
  </si>
  <si>
    <t>Capital Account of Economic Services</t>
  </si>
  <si>
    <t>Capital Account of Agriculture and Allied Activities</t>
  </si>
  <si>
    <t>Capital Outlay on Crop Husbandry</t>
  </si>
  <si>
    <t>(-)78</t>
  </si>
  <si>
    <t xml:space="preserve">Capital Outlay on Soil and Water  Conservation </t>
  </si>
  <si>
    <t>Capital Outlay on Animal Husbandry</t>
  </si>
  <si>
    <t>Capital Outlay on Dairy Development</t>
  </si>
  <si>
    <t>Capital Outlay on Fisheries</t>
  </si>
  <si>
    <t>Capital Outlay on Forestry and Wild Life</t>
  </si>
  <si>
    <t>Capital Outlay on Food, Storage and Warehousing</t>
  </si>
  <si>
    <t>Capital Outlay on Agricultural Research and Education</t>
  </si>
  <si>
    <t>Investments in Agricultural Financial Institutions</t>
  </si>
  <si>
    <t>Capital Outlay on Co-operation</t>
  </si>
  <si>
    <t>Capital Outlay on other Agricultural Programmes</t>
  </si>
  <si>
    <t>(a) Capital Account of Agriculture and Allied  Activities</t>
  </si>
  <si>
    <t>Capital Account of Rural Development</t>
  </si>
  <si>
    <t xml:space="preserve">Capital Outlay on other Rural Development  Programmes 
</t>
  </si>
  <si>
    <t>(-)70</t>
  </si>
  <si>
    <t>(b) Capital Account of Rural Development</t>
  </si>
  <si>
    <t>Capital Account of Economic Services - contd.</t>
  </si>
  <si>
    <t>(c )</t>
  </si>
  <si>
    <t>Capital Account of Special Areas Programme</t>
  </si>
  <si>
    <t>Capital Outlay on North Eastern Areas</t>
  </si>
  <si>
    <t>Capital Outlay on other Special Areas Programmes</t>
  </si>
  <si>
    <t>(c ) Capital Account of Special Areas Programmes</t>
  </si>
  <si>
    <t>(d)</t>
  </si>
  <si>
    <t>Capital Account of Irrigation and Flood Control</t>
  </si>
  <si>
    <t>Capital Outlay on Major and Medium Irrigation</t>
  </si>
  <si>
    <t>Capital Outlay on Minor Irrigation</t>
  </si>
  <si>
    <t>.</t>
  </si>
  <si>
    <t>(-)55</t>
  </si>
  <si>
    <t xml:space="preserve">Capital Outlay on Command Area  Development </t>
  </si>
  <si>
    <t>Capital Outlay on Flood Control Projects</t>
  </si>
  <si>
    <t>(d) Capital Account of Irrigation and Flood Control</t>
  </si>
  <si>
    <t xml:space="preserve">(e) </t>
  </si>
  <si>
    <t>Capital Account of Energy</t>
  </si>
  <si>
    <t>Capital Outlay on Power Projects</t>
  </si>
  <si>
    <t>Capital Outlay on New and Renewable Energy</t>
  </si>
  <si>
    <t>(e) Capital Account of Energy</t>
  </si>
  <si>
    <t>(f)</t>
  </si>
  <si>
    <t>Capital Account of Industry and Minerals</t>
  </si>
  <si>
    <t>Capital Outlay on Village and Small Industries</t>
  </si>
  <si>
    <t>Capital Outlay on Iron and Steel Industries</t>
  </si>
  <si>
    <t>Capital Outlay on Non-Ferrous Mining and  Metallurgical Industries</t>
  </si>
  <si>
    <t>Other Capital Outlay on Industries and Minerals</t>
  </si>
  <si>
    <t>(f) Capital Account of Industry and Minerals</t>
  </si>
  <si>
    <t>Capital Account of Economic Services - concld.</t>
  </si>
  <si>
    <t>Capital Account of Transport</t>
  </si>
  <si>
    <t>Capital Outlay on Civil Aviation</t>
  </si>
  <si>
    <t>(-)97</t>
  </si>
  <si>
    <t>Capital Outlay on Roads and Bridges</t>
  </si>
  <si>
    <t>Capital Outlay on Road Transport</t>
  </si>
  <si>
    <t xml:space="preserve">Capital Outlay on Inland and Water  Transport </t>
  </si>
  <si>
    <t>(g) Capital Account of Transport</t>
  </si>
  <si>
    <t xml:space="preserve"> Capital Accounts of Communication</t>
  </si>
  <si>
    <t>Capital Outlay on other Communical Services</t>
  </si>
  <si>
    <t>(h)  Capital Accounts of Communication</t>
  </si>
  <si>
    <t>Capital Account of Science Technology and
 Environment</t>
  </si>
  <si>
    <t xml:space="preserve">Capital Outlay on other Scientific and Enviromental Research 
</t>
  </si>
  <si>
    <r>
      <rPr>
        <b/>
        <sz val="12"/>
        <color theme="1"/>
        <rFont val="Times New Roman"/>
        <family val="1"/>
      </rPr>
      <t xml:space="preserve">(i)Capital Account of Science Technology and  
Environment </t>
    </r>
    <r>
      <rPr>
        <sz val="12"/>
        <color theme="1"/>
        <rFont val="Times New Roman"/>
        <family val="1"/>
      </rPr>
      <t xml:space="preserve">
</t>
    </r>
  </si>
  <si>
    <t>(j)</t>
  </si>
  <si>
    <t>Capital Account of General Economic Services</t>
  </si>
  <si>
    <t>Capital Outlay on Tourism</t>
  </si>
  <si>
    <t>(-)84</t>
  </si>
  <si>
    <t>Capital outlay on Other General Economic Services</t>
  </si>
  <si>
    <t>(-)51</t>
  </si>
  <si>
    <t>(j) Capital Account of General Economic Services</t>
  </si>
  <si>
    <t>(-)52</t>
  </si>
  <si>
    <t>C. Capital Account of Economic Services</t>
  </si>
  <si>
    <t>(-)10</t>
  </si>
  <si>
    <t xml:space="preserve">Expenditure Heads   ( Capital Account ) </t>
  </si>
  <si>
    <t>(-)5</t>
  </si>
  <si>
    <t>EXPLANATORY  NOTE</t>
  </si>
  <si>
    <r>
      <t xml:space="preserve"> "Investments:   During 2023-24, no amount was invested by the Government of Mizoram in Statutory Corporations Government Companies and  Co-operative Banks, Societies, </t>
    </r>
    <r>
      <rPr>
        <i/>
        <sz val="12"/>
        <color rgb="FF000000"/>
        <rFont val="Times New Roman"/>
        <family val="1"/>
      </rPr>
      <t>etc</t>
    </r>
    <r>
      <rPr>
        <sz val="12"/>
        <color rgb="FF000000"/>
        <rFont val="Times New Roman"/>
        <family val="1"/>
      </rPr>
      <t xml:space="preserve">. Total investments in  different concerns at the end of   2022- 23 and     2023- 24  were   </t>
    </r>
    <r>
      <rPr>
        <sz val="12"/>
        <color rgb="FF000000"/>
        <rFont val="Rupee Foradian"/>
        <family val="2"/>
      </rPr>
      <t xml:space="preserve">` </t>
    </r>
    <r>
      <rPr>
        <sz val="12"/>
        <color rgb="FF000000"/>
        <rFont val="Times New Roman"/>
        <family val="1"/>
      </rPr>
      <t xml:space="preserve">42.77 crore and </t>
    </r>
    <r>
      <rPr>
        <sz val="12"/>
        <color rgb="FF000000"/>
        <rFont val="Rupee Foradian"/>
        <family val="2"/>
      </rPr>
      <t xml:space="preserve">` </t>
    </r>
    <r>
      <rPr>
        <sz val="12"/>
        <color rgb="FF000000"/>
        <rFont val="Times New Roman"/>
        <family val="1"/>
      </rPr>
      <t>42.77 crore respectively. No dividend received from during  2022- 23 and 2023- 24. Further details are given in Statement 19 Vol. II."</t>
    </r>
  </si>
  <si>
    <t xml:space="preserve">STATEMENT 6: STATEMENT OF BORROWINGS AND OTHER LIABILITIES </t>
  </si>
  <si>
    <r>
      <t xml:space="preserve"> (i) Statement of Public Debt and Other Liabilities </t>
    </r>
    <r>
      <rPr>
        <b/>
        <vertAlign val="superscript"/>
        <sz val="12"/>
        <color theme="1"/>
        <rFont val="Times New Roman"/>
        <family val="1"/>
      </rPr>
      <t xml:space="preserve">[1] </t>
    </r>
  </si>
  <si>
    <t xml:space="preserve">Nature of Borrowings </t>
  </si>
  <si>
    <t xml:space="preserve">Balance as  
on 1 April 
2023
</t>
  </si>
  <si>
    <t xml:space="preserve">Receipt 
during 
the year 
</t>
  </si>
  <si>
    <t xml:space="preserve">Repayments 
during the  
year 
</t>
  </si>
  <si>
    <t xml:space="preserve">Balance as on  
31  March  2024
</t>
  </si>
  <si>
    <t xml:space="preserve">Net Increase (+) / 
Decrease (-) 
</t>
  </si>
  <si>
    <t xml:space="preserve">As a percentage of  total liabilities 
</t>
  </si>
  <si>
    <t xml:space="preserve">Amount </t>
  </si>
  <si>
    <t>Per cent</t>
  </si>
  <si>
    <t>A. Public Debt</t>
  </si>
  <si>
    <t xml:space="preserve">6003 Internal Debt of the State Government 
</t>
  </si>
  <si>
    <r>
      <t>WMA</t>
    </r>
    <r>
      <rPr>
        <vertAlign val="superscript"/>
        <sz val="12"/>
        <color theme="1"/>
        <rFont val="Times New Roman"/>
        <family val="1"/>
      </rPr>
      <t>[</t>
    </r>
    <r>
      <rPr>
        <i/>
        <vertAlign val="superscript"/>
        <sz val="12"/>
        <color theme="1"/>
        <rFont val="Times New Roman"/>
        <family val="1"/>
      </rPr>
      <t>2</t>
    </r>
    <r>
      <rPr>
        <vertAlign val="superscript"/>
        <sz val="12"/>
        <color theme="1"/>
        <rFont val="Times New Roman"/>
        <family val="1"/>
      </rPr>
      <t xml:space="preserve">] </t>
    </r>
    <r>
      <rPr>
        <sz val="12"/>
        <color theme="1"/>
        <rFont val="Times New Roman"/>
        <family val="1"/>
      </rPr>
      <t xml:space="preserve">from the RBI </t>
    </r>
  </si>
  <si>
    <t>Loans from Financial Institutions</t>
  </si>
  <si>
    <t xml:space="preserve">Special Securities issued to National Small Savings Fund </t>
  </si>
  <si>
    <t>(-)14</t>
  </si>
  <si>
    <t>(-)1</t>
  </si>
  <si>
    <t>Total 6003</t>
  </si>
  <si>
    <t xml:space="preserve">6004 Loans and Advances  from the Central Government 
</t>
  </si>
  <si>
    <t xml:space="preserve">Non-Plan </t>
  </si>
  <si>
    <t xml:space="preserve">Loans for State/Union Territory Plan  Schemes </t>
  </si>
  <si>
    <t>(-)27.69</t>
  </si>
  <si>
    <t xml:space="preserve">Loans for Centrally Sponsored Plan Schemes 
</t>
  </si>
  <si>
    <t>...</t>
  </si>
  <si>
    <t>Ways and Means Advances</t>
  </si>
  <si>
    <t>Total 6004</t>
  </si>
  <si>
    <t>Total Public Debt</t>
  </si>
  <si>
    <r>
      <rPr>
        <vertAlign val="superscript"/>
        <sz val="10"/>
        <color theme="1"/>
        <rFont val="Times New Roman"/>
        <family val="1"/>
      </rPr>
      <t xml:space="preserve">[1] </t>
    </r>
    <r>
      <rPr>
        <sz val="10"/>
        <color theme="1"/>
        <rFont val="Times New Roman"/>
        <family val="1"/>
      </rPr>
      <t xml:space="preserve">Detailed Account is at Annexure to Statement 17 in Vol II    </t>
    </r>
    <r>
      <rPr>
        <vertAlign val="superscript"/>
        <sz val="10"/>
        <color theme="1"/>
        <rFont val="Times New Roman"/>
        <family val="1"/>
      </rPr>
      <t xml:space="preserve"> [</t>
    </r>
    <r>
      <rPr>
        <i/>
        <vertAlign val="superscript"/>
        <sz val="10"/>
        <color theme="1"/>
        <rFont val="Times New Roman"/>
        <family val="1"/>
      </rPr>
      <t>2</t>
    </r>
    <r>
      <rPr>
        <vertAlign val="superscript"/>
        <sz val="10"/>
        <color theme="1"/>
        <rFont val="Times New Roman"/>
        <family val="1"/>
      </rPr>
      <t>]</t>
    </r>
    <r>
      <rPr>
        <sz val="10"/>
        <color theme="1"/>
        <rFont val="Times New Roman"/>
        <family val="1"/>
      </rPr>
      <t xml:space="preserve">    WMA: Ways and Means Advances. 
</t>
    </r>
  </si>
  <si>
    <r>
      <t xml:space="preserve">(i) Statement of Public Debt and Other Liabilities  </t>
    </r>
    <r>
      <rPr>
        <b/>
        <vertAlign val="superscript"/>
        <sz val="12"/>
        <color theme="1"/>
        <rFont val="Times New Roman"/>
        <family val="1"/>
      </rPr>
      <t>[1]</t>
    </r>
  </si>
  <si>
    <t>( ₹ in crore )</t>
  </si>
  <si>
    <t xml:space="preserve">Balance as on  
31 March  2024
</t>
  </si>
  <si>
    <t xml:space="preserve">As a percentage of  
total liabilities 
</t>
  </si>
  <si>
    <t>B. Other Liabilities</t>
  </si>
  <si>
    <t>Public Accounts</t>
  </si>
  <si>
    <r>
      <t xml:space="preserve">Small Savings, Provident Funds, </t>
    </r>
    <r>
      <rPr>
        <i/>
        <sz val="12"/>
        <color rgb="FF000000"/>
        <rFont val="Times New Roman"/>
        <family val="1"/>
      </rPr>
      <t xml:space="preserve">etc. </t>
    </r>
  </si>
  <si>
    <t>(-)480.43</t>
  </si>
  <si>
    <t>(-)20</t>
  </si>
  <si>
    <t>Reserve Funds Bearing Interest</t>
  </si>
  <si>
    <t>(-)8.19</t>
  </si>
  <si>
    <t>(-)4</t>
  </si>
  <si>
    <t>Reserve Funds not Bearing Interest</t>
  </si>
  <si>
    <t>Deposits Bearing Interest</t>
  </si>
  <si>
    <t>Deposits not Bearing Interest</t>
  </si>
  <si>
    <t>Total Other Liabilities</t>
  </si>
  <si>
    <t>(-)403.67</t>
  </si>
  <si>
    <t>(-)11</t>
  </si>
  <si>
    <t>Total Public Debt and other Liabilities</t>
  </si>
  <si>
    <r>
      <rPr>
        <vertAlign val="superscript"/>
        <sz val="12"/>
        <color theme="1"/>
        <rFont val="Times New Roman"/>
        <family val="1"/>
      </rPr>
      <t xml:space="preserve">[1] </t>
    </r>
    <r>
      <rPr>
        <sz val="12"/>
        <color theme="1"/>
        <rFont val="Times New Roman"/>
        <family val="1"/>
      </rPr>
      <t>Detailed Account is at Statement 17 and 21 in Vol. II.</t>
    </r>
  </si>
  <si>
    <t xml:space="preserve">Explanatory Notes </t>
  </si>
  <si>
    <r>
      <rPr>
        <b/>
        <sz val="12"/>
        <color theme="1"/>
        <rFont val="Times New Roman"/>
        <family val="1"/>
      </rPr>
      <t xml:space="preserve">1.      Internal   Debt : </t>
    </r>
    <r>
      <rPr>
        <sz val="12"/>
        <color theme="1"/>
        <rFont val="Times New Roman"/>
        <family val="1"/>
      </rPr>
      <t xml:space="preserve">The Internal Debt of State Government comprises (i) Long Term Loans raised from open market, (ii) Ways and Means Advances from the Reserve  Bank of India, (iii) Loans from the National Agricultural and Rural Development, (iv) Loans from Autonomous Bodies such as Life Insurance Corporation of India, </t>
    </r>
    <r>
      <rPr>
        <i/>
        <sz val="12"/>
        <color theme="1"/>
        <rFont val="Times New Roman"/>
        <family val="1"/>
      </rPr>
      <t xml:space="preserve">etc. </t>
    </r>
    <r>
      <rPr>
        <sz val="12"/>
        <color theme="1"/>
        <rFont val="Times New Roman"/>
        <family val="1"/>
      </rPr>
      <t xml:space="preserve"> During 2023-24, </t>
    </r>
    <r>
      <rPr>
        <sz val="12"/>
        <color theme="1"/>
        <rFont val="Rupee Foradian"/>
        <family val="2"/>
      </rPr>
      <t>`</t>
    </r>
    <r>
      <rPr>
        <sz val="12"/>
        <color theme="1"/>
        <rFont val="Times New Roman"/>
        <family val="1"/>
      </rPr>
      <t>4,448.58 crore was obtained as Ways and Means Advances from Reserve Bank of India  which was repaid during the year. Further details are given in Statement 17 and Annexure to Statement 17.</t>
    </r>
  </si>
  <si>
    <t>Explanatory Notes - concld.</t>
  </si>
  <si>
    <r>
      <rPr>
        <b/>
        <sz val="12"/>
        <color theme="1"/>
        <rFont val="Times New Roman"/>
        <family val="1"/>
      </rPr>
      <t xml:space="preserve">2.    Market   Loans   Bearing   Interest: </t>
    </r>
    <r>
      <rPr>
        <sz val="12"/>
        <color theme="1"/>
        <rFont val="Times New Roman"/>
        <family val="1"/>
      </rPr>
      <t xml:space="preserve">These comprise long term loans ( which have a currency of more than 12  months) raised in open market. In 2023-24, ten loans of </t>
    </r>
    <r>
      <rPr>
        <sz val="12"/>
        <color theme="1"/>
        <rFont val="Rupee Foradian"/>
        <family val="2"/>
      </rPr>
      <t>`</t>
    </r>
    <r>
      <rPr>
        <sz val="12"/>
        <color theme="1"/>
        <rFont val="Times New Roman"/>
        <family val="1"/>
      </rPr>
      <t xml:space="preserve"> 100.00 crore, </t>
    </r>
    <r>
      <rPr>
        <sz val="12"/>
        <color theme="1"/>
        <rFont val="Rupee Foradian"/>
        <family val="2"/>
      </rPr>
      <t>`</t>
    </r>
    <r>
      <rPr>
        <sz val="12"/>
        <color theme="1"/>
        <rFont val="Times New Roman"/>
        <family val="1"/>
      </rPr>
      <t xml:space="preserve"> 125.55 crore, </t>
    </r>
    <r>
      <rPr>
        <sz val="12"/>
        <color theme="1"/>
        <rFont val="Rupee Foradian"/>
        <family val="2"/>
      </rPr>
      <t xml:space="preserve">` </t>
    </r>
    <r>
      <rPr>
        <sz val="12"/>
        <color theme="1"/>
        <rFont val="Times New Roman"/>
        <family val="1"/>
      </rPr>
      <t xml:space="preserve">125.53 crore, </t>
    </r>
    <r>
      <rPr>
        <sz val="12"/>
        <color theme="1"/>
        <rFont val="Rupee Foradian"/>
        <family val="2"/>
      </rPr>
      <t xml:space="preserve">` </t>
    </r>
    <r>
      <rPr>
        <sz val="12"/>
        <color theme="1"/>
        <rFont val="Times New Roman"/>
        <family val="1"/>
      </rPr>
      <t xml:space="preserve">80.00 crore, </t>
    </r>
    <r>
      <rPr>
        <sz val="12"/>
        <color theme="1"/>
        <rFont val="Rupee Foradian"/>
        <family val="2"/>
      </rPr>
      <t xml:space="preserve">` </t>
    </r>
    <r>
      <rPr>
        <sz val="12"/>
        <color theme="1"/>
        <rFont val="Times New Roman"/>
        <family val="1"/>
      </rPr>
      <t xml:space="preserve">80.00 crore, </t>
    </r>
    <r>
      <rPr>
        <sz val="12"/>
        <color theme="1"/>
        <rFont val="Rupee Foradian"/>
        <family val="2"/>
      </rPr>
      <t xml:space="preserve">` </t>
    </r>
    <r>
      <rPr>
        <sz val="12"/>
        <color theme="1"/>
        <rFont val="Times New Roman"/>
        <family val="1"/>
      </rPr>
      <t xml:space="preserve">60.01 crore, </t>
    </r>
    <r>
      <rPr>
        <sz val="12"/>
        <color theme="1"/>
        <rFont val="Rupee Foradian"/>
        <family val="2"/>
      </rPr>
      <t xml:space="preserve">` </t>
    </r>
    <r>
      <rPr>
        <sz val="12"/>
        <color theme="1"/>
        <rFont val="Times New Roman"/>
        <family val="1"/>
      </rPr>
      <t xml:space="preserve">90.22 crore,             </t>
    </r>
    <r>
      <rPr>
        <sz val="12"/>
        <color theme="1"/>
        <rFont val="Rupee Foradian"/>
        <family val="2"/>
      </rPr>
      <t xml:space="preserve">` </t>
    </r>
    <r>
      <rPr>
        <sz val="12"/>
        <color theme="1"/>
        <rFont val="Times New Roman"/>
        <family val="1"/>
      </rPr>
      <t xml:space="preserve">80.01 crore, </t>
    </r>
    <r>
      <rPr>
        <sz val="12"/>
        <color theme="1"/>
        <rFont val="Rupee Foradian"/>
        <family val="2"/>
      </rPr>
      <t xml:space="preserve">` </t>
    </r>
    <r>
      <rPr>
        <sz val="12"/>
        <color theme="1"/>
        <rFont val="Times New Roman"/>
        <family val="1"/>
      </rPr>
      <t xml:space="preserve">80.00 crore and </t>
    </r>
    <r>
      <rPr>
        <sz val="12"/>
        <color theme="1"/>
        <rFont val="Rupee Foradian"/>
        <family val="2"/>
      </rPr>
      <t xml:space="preserve">` </t>
    </r>
    <r>
      <rPr>
        <sz val="12"/>
        <color theme="1"/>
        <rFont val="Times New Roman"/>
        <family val="1"/>
      </rPr>
      <t xml:space="preserve">81.00 crore were raised from the market which bear interest at 7.43 </t>
    </r>
    <r>
      <rPr>
        <i/>
        <sz val="12"/>
        <color theme="1"/>
        <rFont val="Times New Roman"/>
        <family val="1"/>
      </rPr>
      <t>per cent</t>
    </r>
    <r>
      <rPr>
        <sz val="12"/>
        <color theme="1"/>
        <rFont val="Times New Roman"/>
        <family val="1"/>
      </rPr>
      <t xml:space="preserve">, 7.43 </t>
    </r>
    <r>
      <rPr>
        <i/>
        <sz val="12"/>
        <color theme="1"/>
        <rFont val="Times New Roman"/>
        <family val="1"/>
      </rPr>
      <t>per cent</t>
    </r>
    <r>
      <rPr>
        <sz val="12"/>
        <color theme="1"/>
        <rFont val="Times New Roman"/>
        <family val="1"/>
      </rPr>
      <t xml:space="preserve">, 7.43 </t>
    </r>
    <r>
      <rPr>
        <i/>
        <sz val="12"/>
        <color theme="1"/>
        <rFont val="Times New Roman"/>
        <family val="1"/>
      </rPr>
      <t>per cent</t>
    </r>
    <r>
      <rPr>
        <sz val="12"/>
        <color theme="1"/>
        <rFont val="Times New Roman"/>
        <family val="1"/>
      </rPr>
      <t xml:space="preserve">, 7.36 </t>
    </r>
    <r>
      <rPr>
        <i/>
        <sz val="12"/>
        <color theme="1"/>
        <rFont val="Times New Roman"/>
        <family val="1"/>
      </rPr>
      <t>per cent</t>
    </r>
    <r>
      <rPr>
        <sz val="12"/>
        <color theme="1"/>
        <rFont val="Times New Roman"/>
        <family val="1"/>
      </rPr>
      <t xml:space="preserve">, 7.45 </t>
    </r>
    <r>
      <rPr>
        <i/>
        <sz val="12"/>
        <color theme="1"/>
        <rFont val="Times New Roman"/>
        <family val="1"/>
      </rPr>
      <t>per cent</t>
    </r>
    <r>
      <rPr>
        <sz val="12"/>
        <color theme="1"/>
        <rFont val="Times New Roman"/>
        <family val="1"/>
      </rPr>
      <t xml:space="preserve">, 7.72 </t>
    </r>
    <r>
      <rPr>
        <i/>
        <sz val="12"/>
        <color theme="1"/>
        <rFont val="Times New Roman"/>
        <family val="1"/>
      </rPr>
      <t>per cent</t>
    </r>
    <r>
      <rPr>
        <sz val="12"/>
        <color theme="1"/>
        <rFont val="Times New Roman"/>
        <family val="1"/>
      </rPr>
      <t xml:space="preserve">, 7.81 </t>
    </r>
    <r>
      <rPr>
        <i/>
        <sz val="12"/>
        <color theme="1"/>
        <rFont val="Times New Roman"/>
        <family val="1"/>
      </rPr>
      <t>per cent</t>
    </r>
    <r>
      <rPr>
        <sz val="12"/>
        <color theme="1"/>
        <rFont val="Times New Roman"/>
        <family val="1"/>
      </rPr>
      <t xml:space="preserve">, 7.73 </t>
    </r>
    <r>
      <rPr>
        <i/>
        <sz val="12"/>
        <color theme="1"/>
        <rFont val="Times New Roman"/>
        <family val="1"/>
      </rPr>
      <t>per cent</t>
    </r>
    <r>
      <rPr>
        <sz val="12"/>
        <color theme="1"/>
        <rFont val="Times New Roman"/>
        <family val="1"/>
      </rPr>
      <t xml:space="preserve">, 7.52  </t>
    </r>
    <r>
      <rPr>
        <i/>
        <sz val="12"/>
        <color theme="1"/>
        <rFont val="Times New Roman"/>
        <family val="1"/>
      </rPr>
      <t>per cent</t>
    </r>
    <r>
      <rPr>
        <sz val="12"/>
        <color theme="1"/>
        <rFont val="Times New Roman"/>
        <family val="1"/>
      </rPr>
      <t xml:space="preserve">  and 7.40 </t>
    </r>
    <r>
      <rPr>
        <i/>
        <sz val="12"/>
        <color theme="1"/>
        <rFont val="Times New Roman"/>
        <family val="1"/>
      </rPr>
      <t>per cent</t>
    </r>
    <r>
      <rPr>
        <sz val="12"/>
        <color theme="1"/>
        <rFont val="Times New Roman"/>
        <family val="1"/>
      </rPr>
      <t xml:space="preserve"> respectively redeemable at par in 2038, 2037, 2036, 2038, 2039, 2038, 2037, 2039, 2040 and 2039 respectively. During 2023-24, a total amount of </t>
    </r>
    <r>
      <rPr>
        <sz val="12"/>
        <color theme="1"/>
        <rFont val="Rupee Foradian"/>
        <family val="2"/>
      </rPr>
      <t>`</t>
    </r>
    <r>
      <rPr>
        <sz val="12"/>
        <color theme="1"/>
        <rFont val="Times New Roman"/>
        <family val="1"/>
      </rPr>
      <t xml:space="preserve"> 260.00 crore was repaid leaving balance of </t>
    </r>
    <r>
      <rPr>
        <sz val="12"/>
        <color theme="1"/>
        <rFont val="Rupee Foradian"/>
        <family val="2"/>
      </rPr>
      <t xml:space="preserve">` </t>
    </r>
    <r>
      <rPr>
        <sz val="12"/>
        <color theme="1"/>
        <rFont val="Times New Roman"/>
        <family val="1"/>
      </rPr>
      <t>5,869.12 crore to the end of 31 March 2024.</t>
    </r>
  </si>
  <si>
    <t>Amortisation arrangements</t>
  </si>
  <si>
    <r>
      <rPr>
        <b/>
        <sz val="12"/>
        <color theme="1"/>
        <rFont val="Times New Roman"/>
        <family val="1"/>
      </rPr>
      <t>(a)</t>
    </r>
    <r>
      <rPr>
        <sz val="12"/>
        <color theme="1"/>
        <rFont val="Times New Roman"/>
        <family val="1"/>
      </rPr>
      <t xml:space="preserve"> </t>
    </r>
    <r>
      <rPr>
        <b/>
        <sz val="12"/>
        <color theme="1"/>
        <rFont val="Times New Roman"/>
        <family val="1"/>
      </rPr>
      <t>Sinking Fund :</t>
    </r>
    <r>
      <rPr>
        <sz val="12"/>
        <color theme="1"/>
        <rFont val="Times New Roman"/>
        <family val="1"/>
      </rPr>
      <t xml:space="preserve"> The Balance in the fund at the commencement and at the emd of the year 2023-24 are given below:</t>
    </r>
  </si>
  <si>
    <t xml:space="preserve">Balance on 1  
April 2023
</t>
  </si>
  <si>
    <t xml:space="preserve">Addition  
during the 
year 
</t>
  </si>
  <si>
    <t xml:space="preserve">Interest on  
investment  
</t>
  </si>
  <si>
    <t xml:space="preserve">Withdrawals 
during the year 
</t>
  </si>
  <si>
    <t xml:space="preserve">Balance as on 31 March 2024
</t>
  </si>
  <si>
    <r>
      <t xml:space="preserve">( </t>
    </r>
    <r>
      <rPr>
        <b/>
        <sz val="12"/>
        <color rgb="FF000000"/>
        <rFont val="Rupee Foradian"/>
        <family val="2"/>
      </rPr>
      <t>`</t>
    </r>
    <r>
      <rPr>
        <b/>
        <sz val="12"/>
        <color rgb="FF000000"/>
        <rFont val="Times New Roman"/>
        <family val="1"/>
      </rPr>
      <t xml:space="preserve"> in crore )</t>
    </r>
  </si>
  <si>
    <t>Sinking Fund</t>
  </si>
  <si>
    <r>
      <t xml:space="preserve">3.     Special Securities Issued to National Small Savings Fund (NSSF): </t>
    </r>
    <r>
      <rPr>
        <sz val="12"/>
        <color theme="1"/>
        <rFont val="Times New Roman"/>
        <family val="1"/>
      </rPr>
      <t xml:space="preserve">During 2023-24, </t>
    </r>
    <r>
      <rPr>
        <sz val="12"/>
        <color theme="1"/>
        <rFont val="Rupee Foradian"/>
        <family val="2"/>
      </rPr>
      <t>`</t>
    </r>
    <r>
      <rPr>
        <sz val="12"/>
        <color theme="1"/>
        <rFont val="Times New Roman"/>
        <family val="1"/>
      </rPr>
      <t xml:space="preserve"> 17.01 crore has been repaid. The balance  outstanding at the end of the year was </t>
    </r>
    <r>
      <rPr>
        <sz val="12"/>
        <color theme="1"/>
        <rFont val="Rupee Foradian"/>
        <family val="2"/>
      </rPr>
      <t>`</t>
    </r>
    <r>
      <rPr>
        <sz val="12"/>
        <color theme="1"/>
        <rFont val="Times New Roman"/>
        <family val="1"/>
      </rPr>
      <t xml:space="preserve"> 102.83 crore which was 1 </t>
    </r>
    <r>
      <rPr>
        <i/>
        <sz val="12"/>
        <color theme="1"/>
        <rFont val="Times New Roman"/>
        <family val="1"/>
      </rPr>
      <t>per cent</t>
    </r>
    <r>
      <rPr>
        <sz val="12"/>
        <color theme="1"/>
        <rFont val="Times New Roman"/>
        <family val="1"/>
      </rPr>
      <t xml:space="preserve"> of total Public Debt of the State Government as on 31 March 2024. </t>
    </r>
  </si>
  <si>
    <r>
      <rPr>
        <b/>
        <sz val="12"/>
        <color theme="1"/>
        <rFont val="Times New Roman"/>
        <family val="1"/>
      </rPr>
      <t>4.</t>
    </r>
    <r>
      <rPr>
        <sz val="12"/>
        <color theme="1"/>
        <rFont val="Times New Roman"/>
        <family val="1"/>
      </rPr>
      <t xml:space="preserve">    </t>
    </r>
    <r>
      <rPr>
        <b/>
        <sz val="12"/>
        <color theme="1"/>
        <rFont val="Times New Roman"/>
        <family val="1"/>
      </rPr>
      <t xml:space="preserve">Loans from Small Saving Fund: </t>
    </r>
    <r>
      <rPr>
        <sz val="12"/>
        <color theme="1"/>
        <rFont val="Times New Roman"/>
        <family val="1"/>
      </rPr>
      <t xml:space="preserve">Loans out of the collection in the 'Small Savings Schemes' and 'Public Provident Fund' in the Post offices are being shared  between the State Government and the Central Government in the ratio of 3:1. A separate fund </t>
    </r>
    <r>
      <rPr>
        <i/>
        <sz val="12"/>
        <color theme="1"/>
        <rFont val="Times New Roman"/>
        <family val="1"/>
      </rPr>
      <t>viz</t>
    </r>
    <r>
      <rPr>
        <sz val="12"/>
        <color theme="1"/>
        <rFont val="Times New Roman"/>
        <family val="1"/>
      </rPr>
      <t xml:space="preserve">. 'National Small Savings Fund' was created in 1999-2000 for the purpose of release of loans out of Small Savings collections.The loans received during 2023-24 amounted to </t>
    </r>
    <r>
      <rPr>
        <sz val="12"/>
        <color theme="1"/>
        <rFont val="Rupee Foradian"/>
        <family val="2"/>
      </rPr>
      <t xml:space="preserve">` </t>
    </r>
    <r>
      <rPr>
        <sz val="12"/>
        <color theme="1"/>
        <rFont val="Times New Roman"/>
        <family val="1"/>
      </rPr>
      <t xml:space="preserve">510.32 and </t>
    </r>
    <r>
      <rPr>
        <sz val="12"/>
        <color theme="1"/>
        <rFont val="Rupee Foradian"/>
        <family val="2"/>
      </rPr>
      <t xml:space="preserve">` </t>
    </r>
    <r>
      <rPr>
        <sz val="12"/>
        <color theme="1"/>
        <rFont val="Times New Roman"/>
        <family val="1"/>
      </rPr>
      <t xml:space="preserve">990.75 crore was repaid  during the year. The balance outstanding at the end of the year was </t>
    </r>
    <r>
      <rPr>
        <sz val="12"/>
        <color theme="1"/>
        <rFont val="Rupee Foradian"/>
        <family val="2"/>
      </rPr>
      <t>`</t>
    </r>
    <r>
      <rPr>
        <sz val="12"/>
        <color theme="1"/>
        <rFont val="Times New Roman"/>
        <family val="1"/>
      </rPr>
      <t xml:space="preserve">1,963.50 crore which was 23 </t>
    </r>
    <r>
      <rPr>
        <i/>
        <sz val="12"/>
        <color theme="1"/>
        <rFont val="Times New Roman"/>
        <family val="1"/>
      </rPr>
      <t>per cent</t>
    </r>
    <r>
      <rPr>
        <sz val="12"/>
        <color theme="1"/>
        <rFont val="Times New Roman"/>
        <family val="1"/>
      </rPr>
      <t xml:space="preserve"> of the total Public Debt of the State Government  as on 31 March 2024 . 
</t>
    </r>
  </si>
  <si>
    <r>
      <rPr>
        <b/>
        <sz val="12"/>
        <color theme="1"/>
        <rFont val="Times New Roman"/>
        <family val="1"/>
      </rPr>
      <t xml:space="preserve">5.    Loans and Advances from Government of India: </t>
    </r>
    <r>
      <rPr>
        <sz val="12"/>
        <color theme="1"/>
        <rFont val="Times New Roman"/>
        <family val="1"/>
      </rPr>
      <t xml:space="preserve">During 2023-24, the State Government received loans, amounting to </t>
    </r>
    <r>
      <rPr>
        <sz val="12"/>
        <color theme="1"/>
        <rFont val="Rupee Foradian"/>
        <family val="2"/>
      </rPr>
      <t xml:space="preserve">` </t>
    </r>
    <r>
      <rPr>
        <sz val="12"/>
        <color theme="1"/>
        <rFont val="Times New Roman"/>
        <family val="1"/>
      </rPr>
      <t xml:space="preserve">753.98                crore come under Block Loans as well as Special Assistance of Other Loans for States/Union Territory with Legislature Schemes and repaid      </t>
    </r>
    <r>
      <rPr>
        <sz val="12"/>
        <color theme="1"/>
        <rFont val="Rupee Foradian"/>
        <family val="2"/>
      </rPr>
      <t xml:space="preserve">` </t>
    </r>
    <r>
      <rPr>
        <sz val="12"/>
        <color theme="1"/>
        <rFont val="Times New Roman"/>
        <family val="1"/>
      </rPr>
      <t xml:space="preserve">27.69 crore during the year under Block Loans of the Loans for State/Union Territory Plan Scheme. Details of the loans from the Government of India are given in Annexure of Statement 17 in VoI II.
</t>
    </r>
  </si>
  <si>
    <t>Service of debt</t>
  </si>
  <si>
    <t xml:space="preserve"> - contd.</t>
  </si>
  <si>
    <r>
      <t>6.</t>
    </r>
    <r>
      <rPr>
        <sz val="12"/>
        <color theme="1"/>
        <rFont val="Times New Roman"/>
        <family val="1"/>
      </rPr>
      <t xml:space="preserve"> In addition, the balances at the credit of earmarked and other funds and also certain deposits, to the extent to which they have not been invested but are merged with the general cash balance of the government, also constitue the liability of Government.The amount of such liability at the end of March 2024 was </t>
    </r>
    <r>
      <rPr>
        <sz val="12"/>
        <color theme="1"/>
        <rFont val="Rupee Foradian"/>
        <family val="2"/>
      </rPr>
      <t>`</t>
    </r>
    <r>
      <rPr>
        <sz val="12"/>
        <color theme="1"/>
        <rFont val="Times New Roman"/>
        <family val="1"/>
      </rPr>
      <t>1,415.30 crore as shown below (further details are given in Statement 21 and 22).</t>
    </r>
  </si>
  <si>
    <t xml:space="preserve">Nature of Obligation </t>
  </si>
  <si>
    <t>Balance on 1 April 2023</t>
  </si>
  <si>
    <t>Receipt during the year</t>
  </si>
  <si>
    <t>Repayment during the year</t>
  </si>
  <si>
    <t>Balance on 31 March 2024</t>
  </si>
  <si>
    <t>Net Increase (+) or Decrease (-) during the year</t>
  </si>
  <si>
    <r>
      <t xml:space="preserve">( </t>
    </r>
    <r>
      <rPr>
        <b/>
        <sz val="12"/>
        <color theme="1"/>
        <rFont val="Rupee Foradian"/>
        <family val="2"/>
      </rPr>
      <t>`</t>
    </r>
    <r>
      <rPr>
        <b/>
        <sz val="12"/>
        <color theme="1"/>
        <rFont val="Times New Roman"/>
        <family val="1"/>
      </rPr>
      <t xml:space="preserve"> in crore)</t>
    </r>
  </si>
  <si>
    <t>Reserve Funds bearing Interest</t>
  </si>
  <si>
    <r>
      <t xml:space="preserve">Deposits bearing interest such as deposit of local Funds, </t>
    </r>
    <r>
      <rPr>
        <i/>
        <sz val="12"/>
        <color theme="1"/>
        <rFont val="Times New Roman"/>
        <family val="1"/>
      </rPr>
      <t>etc.</t>
    </r>
  </si>
  <si>
    <r>
      <t xml:space="preserve">Non-Interest bearing obligations such as Deposits of Local Funds, Civil Deposits, Other Earmarked Funds, </t>
    </r>
    <r>
      <rPr>
        <i/>
        <sz val="12"/>
        <color theme="1"/>
        <rFont val="Times New Roman"/>
        <family val="1"/>
      </rPr>
      <t>etc.</t>
    </r>
  </si>
  <si>
    <r>
      <t>1,113.93</t>
    </r>
    <r>
      <rPr>
        <vertAlign val="superscript"/>
        <sz val="9"/>
        <color theme="1"/>
        <rFont val="Times New Roman"/>
        <family val="1"/>
      </rPr>
      <t>[*]</t>
    </r>
  </si>
  <si>
    <t xml:space="preserve"> - concld.</t>
  </si>
  <si>
    <r>
      <rPr>
        <b/>
        <sz val="12"/>
        <color theme="1"/>
        <rFont val="Times New Roman"/>
        <family val="1"/>
      </rPr>
      <t>7. Interest on Debt and other obligations:</t>
    </r>
    <r>
      <rPr>
        <sz val="12"/>
        <color theme="1"/>
        <rFont val="Times New Roman"/>
        <family val="1"/>
      </rPr>
      <t xml:space="preserve"> The outstanding gross debt and other obligations and the total net amount of interest charges met from revenue during 2022-23 and  2023-24 were as shown below:-  
</t>
    </r>
  </si>
  <si>
    <r>
      <t xml:space="preserve">( </t>
    </r>
    <r>
      <rPr>
        <b/>
        <sz val="12"/>
        <color theme="1"/>
        <rFont val="Rupee Foradian"/>
        <family val="2"/>
      </rPr>
      <t>`</t>
    </r>
    <r>
      <rPr>
        <b/>
        <sz val="12"/>
        <color theme="1"/>
        <rFont val="Times New Roman"/>
        <family val="1"/>
      </rPr>
      <t xml:space="preserve"> in crore )</t>
    </r>
  </si>
  <si>
    <t xml:space="preserve">Net increase (+)   
or decrease   (-)   
during the year  
</t>
  </si>
  <si>
    <t>(i)   Gross Debt and Other obligation outstanding at the end of the year</t>
  </si>
  <si>
    <r>
      <t xml:space="preserve">(a)  Public Debt and Small Savings, Provident Funds, </t>
    </r>
    <r>
      <rPr>
        <i/>
        <sz val="12"/>
        <color theme="1"/>
        <rFont val="Times New Roman"/>
        <family val="1"/>
      </rPr>
      <t>etc.</t>
    </r>
  </si>
  <si>
    <t>(ii)  Interest paid by Government</t>
  </si>
  <si>
    <r>
      <t>581.90</t>
    </r>
    <r>
      <rPr>
        <vertAlign val="superscript"/>
        <sz val="9"/>
        <color rgb="FF000000"/>
        <rFont val="Times New Roman"/>
        <family val="1"/>
      </rPr>
      <t>[*]</t>
    </r>
  </si>
  <si>
    <t xml:space="preserve">(b)  Other obligations                                                                                                                                                            </t>
  </si>
  <si>
    <t>Total (i) &amp; (ii)</t>
  </si>
  <si>
    <t>(iii) Deduct</t>
  </si>
  <si>
    <t>(a) Interest received on loans and advances given by Government to Co-operatiing Societies</t>
  </si>
  <si>
    <t>(-)0.24</t>
  </si>
  <si>
    <t>(b) Interest realised on investment of Cash Balance</t>
  </si>
  <si>
    <t>(-)28.19</t>
  </si>
  <si>
    <t>(c) Other Interest realised</t>
  </si>
  <si>
    <t>(-)6.30</t>
  </si>
  <si>
    <t>Total   (iii)</t>
  </si>
  <si>
    <t>(-)34.73</t>
  </si>
  <si>
    <t>(iv)  Net Interest Charges</t>
  </si>
  <si>
    <t>(v)   Percentage of Gross Interest to Total Revenue Receipts [ item ( ii) ]</t>
  </si>
  <si>
    <t>(vi)  Percentage of Net Interest to Total Revenue Receipts [item (iv)]</t>
  </si>
  <si>
    <r>
      <t xml:space="preserve">8. Appropriation for reduction or avoidance of Debt: </t>
    </r>
    <r>
      <rPr>
        <sz val="12"/>
        <color theme="1"/>
        <rFont val="Times New Roman"/>
        <family val="1"/>
      </rPr>
      <t xml:space="preserve">During 2023-24, an amount of  </t>
    </r>
    <r>
      <rPr>
        <sz val="12"/>
        <color theme="1"/>
        <rFont val="Rupee Foradian"/>
        <family val="2"/>
      </rPr>
      <t>`</t>
    </r>
    <r>
      <rPr>
        <sz val="12"/>
        <color theme="1"/>
        <rFont val="Times New Roman"/>
        <family val="1"/>
      </rPr>
      <t xml:space="preserve"> 13.50 crore was transferred to Guarantee Redemtion Fund from Revenue for Investment.</t>
    </r>
  </si>
  <si>
    <r>
      <rPr>
        <vertAlign val="superscript"/>
        <sz val="9"/>
        <color theme="1"/>
        <rFont val="Times New Roman"/>
        <family val="1"/>
      </rPr>
      <t>[*]</t>
    </r>
    <r>
      <rPr>
        <sz val="9"/>
        <color theme="1"/>
        <rFont val="Times New Roman"/>
        <family val="1"/>
      </rPr>
      <t xml:space="preserve"> Includes</t>
    </r>
    <r>
      <rPr>
        <sz val="9"/>
        <color theme="1"/>
        <rFont val="Rupee Foradian"/>
        <family val="2"/>
      </rPr>
      <t xml:space="preserve"> `</t>
    </r>
    <r>
      <rPr>
        <sz val="9"/>
        <color theme="1"/>
        <rFont val="Times New Roman"/>
        <family val="1"/>
      </rPr>
      <t xml:space="preserve"> 17.64 crore for interest on Loans for State / Union Territory.</t>
    </r>
  </si>
  <si>
    <t xml:space="preserve">STATEMENT 7: STATEMENT OF LOANS AND ADVANCES GIVEN BY THE GOVERNMENT </t>
  </si>
  <si>
    <r>
      <t>Sectors/Loanee Groups</t>
    </r>
    <r>
      <rPr>
        <b/>
        <vertAlign val="superscript"/>
        <sz val="10"/>
        <color theme="1"/>
        <rFont val="Times New Roman"/>
        <family val="1"/>
      </rPr>
      <t>[1]</t>
    </r>
  </si>
  <si>
    <t xml:space="preserve">Balance on  1 April 2023 
</t>
  </si>
  <si>
    <t xml:space="preserve">Disbursements  
during  
the year   
</t>
  </si>
  <si>
    <t xml:space="preserve">Repayments 
 during 
   the year 
</t>
  </si>
  <si>
    <t xml:space="preserve">Loans and advances  
written off 
</t>
  </si>
  <si>
    <t xml:space="preserve">Balance on   
31 March  2024 
</t>
  </si>
  <si>
    <r>
      <rPr>
        <b/>
        <i/>
        <sz val="12"/>
        <color theme="1"/>
        <rFont val="Times New Roman"/>
        <family val="1"/>
      </rPr>
      <t xml:space="preserve">Per cent  </t>
    </r>
    <r>
      <rPr>
        <b/>
        <sz val="12"/>
        <color theme="1"/>
        <rFont val="Times New Roman"/>
        <family val="1"/>
      </rPr>
      <t xml:space="preserve">                                    increase / decrease                  during the year    
</t>
    </r>
  </si>
  <si>
    <r>
      <t xml:space="preserve">( </t>
    </r>
    <r>
      <rPr>
        <b/>
        <sz val="12"/>
        <color theme="1"/>
        <rFont val="Rupee Foradian"/>
        <family val="2"/>
      </rPr>
      <t>`</t>
    </r>
    <r>
      <rPr>
        <b/>
        <sz val="12"/>
        <color theme="1"/>
        <rFont val="Times New Roman"/>
        <family val="1"/>
      </rPr>
      <t xml:space="preserve"> in crore ) </t>
    </r>
  </si>
  <si>
    <t>01 Social Services</t>
  </si>
  <si>
    <t>Loans for Housing</t>
  </si>
  <si>
    <t>Loans for Urban Development</t>
  </si>
  <si>
    <t xml:space="preserve">Loans for Social Security and Welfare 
</t>
  </si>
  <si>
    <t xml:space="preserve">              </t>
  </si>
  <si>
    <t>Total 01 Social Services</t>
  </si>
  <si>
    <t>02 Economic Services</t>
  </si>
  <si>
    <t>Loans for Animal Husbandry</t>
  </si>
  <si>
    <t xml:space="preserve">Loans for Other Agricultural  
Programmes 
</t>
  </si>
  <si>
    <t>Loans for North Eastern Areas</t>
  </si>
  <si>
    <t>Loans for Power Projects</t>
  </si>
  <si>
    <t xml:space="preserve">Loans for Village and Small  Industries 
</t>
  </si>
  <si>
    <t>Loans for other Industries</t>
  </si>
  <si>
    <t>Loans for Road Transport</t>
  </si>
  <si>
    <t>Total 02 Economic Services</t>
  </si>
  <si>
    <r>
      <rPr>
        <vertAlign val="superscript"/>
        <sz val="10"/>
        <color rgb="FF000000"/>
        <rFont val="Times New Roman"/>
        <family val="1"/>
      </rPr>
      <t xml:space="preserve">[1] </t>
    </r>
    <r>
      <rPr>
        <sz val="10"/>
        <color rgb="FF000000"/>
        <rFont val="Times New Roman"/>
        <family val="1"/>
      </rPr>
      <t>For details please refer to Statement 18 in Vol. II.</t>
    </r>
  </si>
  <si>
    <r>
      <t>Sectors/Loanee Groups</t>
    </r>
    <r>
      <rPr>
        <b/>
        <vertAlign val="superscript"/>
        <sz val="12"/>
        <color theme="1"/>
        <rFont val="Times New Roman"/>
        <family val="1"/>
      </rPr>
      <t>[1]</t>
    </r>
  </si>
  <si>
    <t xml:space="preserve">Balance on  1 April  2022
</t>
  </si>
  <si>
    <t xml:space="preserve">Balance on   
31 March  2023                
</t>
  </si>
  <si>
    <r>
      <rPr>
        <b/>
        <i/>
        <sz val="12"/>
        <color theme="1"/>
        <rFont val="Times New Roman"/>
        <family val="1"/>
      </rPr>
      <t xml:space="preserve">Per cent </t>
    </r>
    <r>
      <rPr>
        <b/>
        <sz val="12"/>
        <color theme="1"/>
        <rFont val="Times New Roman"/>
        <family val="1"/>
      </rPr>
      <t xml:space="preserve">                                     increase / decrease                  during the year    
</t>
    </r>
  </si>
  <si>
    <t xml:space="preserve">03 Loans to Government Servants </t>
  </si>
  <si>
    <r>
      <t xml:space="preserve">Loans to Government Servants, </t>
    </r>
    <r>
      <rPr>
        <i/>
        <sz val="12"/>
        <color theme="1"/>
        <rFont val="Times New Roman"/>
        <family val="1"/>
      </rPr>
      <t>etc.</t>
    </r>
  </si>
  <si>
    <t>(-)24</t>
  </si>
  <si>
    <t xml:space="preserve">Total  03 Loans to Government  Servant 
</t>
  </si>
  <si>
    <t xml:space="preserve">04 Miscellaneous Loans </t>
  </si>
  <si>
    <t>Total  04 Miscellaneous Loans</t>
  </si>
  <si>
    <r>
      <rPr>
        <vertAlign val="superscript"/>
        <sz val="10"/>
        <color theme="1"/>
        <rFont val="Times New Roman"/>
        <family val="1"/>
      </rPr>
      <t xml:space="preserve">[1] </t>
    </r>
    <r>
      <rPr>
        <sz val="10"/>
        <color theme="1"/>
        <rFont val="Times New Roman"/>
        <family val="1"/>
      </rPr>
      <t>For details please refer to Statement 18 in Volume II.</t>
    </r>
  </si>
  <si>
    <t xml:space="preserve">     Following are the cases of a loan having been sanctioned as ‘loan in perpetuity’ :</t>
  </si>
  <si>
    <r>
      <rPr>
        <b/>
        <sz val="12"/>
        <color theme="1"/>
        <rFont val="Times New Roman"/>
        <family val="1"/>
      </rPr>
      <t>(</t>
    </r>
    <r>
      <rPr>
        <b/>
        <sz val="12"/>
        <color theme="1"/>
        <rFont val="Rupee Foradian"/>
        <family val="2"/>
      </rPr>
      <t>`</t>
    </r>
    <r>
      <rPr>
        <b/>
        <sz val="12"/>
        <color theme="1"/>
        <rFont val="Times New Roman"/>
        <family val="1"/>
      </rPr>
      <t xml:space="preserve"> in crore ) </t>
    </r>
  </si>
  <si>
    <t>Department</t>
  </si>
  <si>
    <t>Sl. No.</t>
  </si>
  <si>
    <t>Year of sanction</t>
  </si>
  <si>
    <t>Sanction Order No.</t>
  </si>
  <si>
    <t>Amount</t>
  </si>
  <si>
    <r>
      <t xml:space="preserve">Rate of interest in </t>
    </r>
    <r>
      <rPr>
        <b/>
        <i/>
        <sz val="12"/>
        <color theme="1"/>
        <rFont val="Times New Roman"/>
        <family val="1"/>
      </rPr>
      <t>Per cent</t>
    </r>
  </si>
  <si>
    <t>[a]</t>
  </si>
  <si>
    <r>
      <rPr>
        <vertAlign val="superscript"/>
        <sz val="9"/>
        <color theme="1"/>
        <rFont val="Times New Roman"/>
        <family val="1"/>
      </rPr>
      <t xml:space="preserve">[a] </t>
    </r>
    <r>
      <rPr>
        <sz val="10"/>
        <color theme="1"/>
        <rFont val="Times New Roman"/>
        <family val="1"/>
      </rPr>
      <t>Details have not been received from the Governmentof Mizoram (July 2024).</t>
    </r>
  </si>
  <si>
    <r>
      <t xml:space="preserve">                     Section: 2 Summary of Loans and Advances: Sector-wise</t>
    </r>
    <r>
      <rPr>
        <b/>
        <vertAlign val="superscript"/>
        <sz val="9"/>
        <color theme="1"/>
        <rFont val="Times New Roman"/>
        <family val="1"/>
      </rPr>
      <t>[a]</t>
    </r>
  </si>
  <si>
    <r>
      <t>Sectors</t>
    </r>
    <r>
      <rPr>
        <b/>
        <vertAlign val="superscript"/>
        <sz val="12"/>
        <color theme="1"/>
        <rFont val="Times New Roman"/>
        <family val="1"/>
      </rPr>
      <t>[1]</t>
    </r>
  </si>
  <si>
    <t xml:space="preserve">Balance on  1 April  2023
</t>
  </si>
  <si>
    <t xml:space="preserve">Balance on   
31 March  2024                 
</t>
  </si>
  <si>
    <t>Interest Payment in arrears</t>
  </si>
  <si>
    <t>General Sector</t>
  </si>
  <si>
    <t>Social Services</t>
  </si>
  <si>
    <t>..</t>
  </si>
  <si>
    <t>Economic Services</t>
  </si>
  <si>
    <t>Government Servants</t>
  </si>
  <si>
    <r>
      <rPr>
        <vertAlign val="superscript"/>
        <sz val="9"/>
        <color theme="1"/>
        <rFont val="Times New Roman"/>
        <family val="1"/>
      </rPr>
      <t xml:space="preserve">[1] </t>
    </r>
    <r>
      <rPr>
        <sz val="9"/>
        <color theme="1"/>
        <rFont val="Times New Roman"/>
        <family val="1"/>
      </rPr>
      <t>For details please refer to Statement 18 in volume II.</t>
    </r>
  </si>
  <si>
    <r>
      <rPr>
        <vertAlign val="superscript"/>
        <sz val="9"/>
        <color theme="1"/>
        <rFont val="Times New Roman"/>
        <family val="1"/>
      </rPr>
      <t>[a]</t>
    </r>
    <r>
      <rPr>
        <sz val="9"/>
        <color theme="1"/>
        <rFont val="Times New Roman"/>
        <family val="1"/>
      </rPr>
      <t xml:space="preserve"> Information on old loans has not been furnished by the Government.</t>
    </r>
  </si>
  <si>
    <r>
      <t>Section: 3  Repayments in arrears from other Loanee entities</t>
    </r>
    <r>
      <rPr>
        <b/>
        <vertAlign val="superscript"/>
        <sz val="12"/>
        <color theme="1"/>
        <rFont val="Times New Roman"/>
        <family val="1"/>
      </rPr>
      <t xml:space="preserve"> </t>
    </r>
    <r>
      <rPr>
        <b/>
        <sz val="12"/>
        <color theme="1"/>
        <rFont val="Times New Roman"/>
        <family val="1"/>
      </rPr>
      <t>:</t>
    </r>
  </si>
  <si>
    <t>Loanee 
entity</t>
  </si>
  <si>
    <t>Amount of arrears as on 1 April 2023</t>
  </si>
  <si>
    <t>Earliest period to which arrears relate</t>
  </si>
  <si>
    <t>Total loans outstanding against the entity on 31 March 2024</t>
  </si>
  <si>
    <t>Principal</t>
  </si>
  <si>
    <t>Interest</t>
  </si>
  <si>
    <t>STATEMENT 8: STATEMENT OF INVESTMENTS OF THE GOVERNMENT</t>
  </si>
  <si>
    <t xml:space="preserve">Comparative summary of Government  Investment  in  the  share capital and debentures of different concerns for 2022-23 and 2023-24:
</t>
  </si>
  <si>
    <t>Name of  Concern</t>
  </si>
  <si>
    <t xml:space="preserve">Number
of concerns
</t>
  </si>
  <si>
    <t xml:space="preserve">Investment
at the end of
the year
</t>
  </si>
  <si>
    <t xml:space="preserve">Dividend /  
interest received 
during the year 
</t>
  </si>
  <si>
    <t xml:space="preserve">Government   
Companies/ Statutory Corporations 
</t>
  </si>
  <si>
    <r>
      <t xml:space="preserve">Co-operative Banks,  
Societies, </t>
    </r>
    <r>
      <rPr>
        <i/>
        <sz val="12"/>
        <color rgb="FF000000"/>
        <rFont val="Times New Roman"/>
        <family val="1"/>
      </rPr>
      <t>etc.</t>
    </r>
    <r>
      <rPr>
        <sz val="12"/>
        <color rgb="FF000000"/>
        <rFont val="Times New Roman"/>
        <family val="1"/>
      </rPr>
      <t xml:space="preserve"> 
</t>
    </r>
  </si>
  <si>
    <t>STATEMENT 9 : STATEMENT OF GUARANTEES GIVEN BY THE GOVERNMENT</t>
  </si>
  <si>
    <r>
      <t xml:space="preserve">       Guarantees given by the State Government for repayment of loans, </t>
    </r>
    <r>
      <rPr>
        <i/>
        <sz val="12"/>
        <color theme="1"/>
        <rFont val="Times New Roman"/>
        <family val="1"/>
      </rPr>
      <t>etc.</t>
    </r>
    <r>
      <rPr>
        <sz val="12"/>
        <color theme="1"/>
        <rFont val="Times New Roman"/>
        <family val="1"/>
      </rPr>
      <t>, raised by Statutory Corporation, Government Companies, Local Bodies and Other Institutions during the year and sums guaranteed outstanding on 31 March 2024 in various sectors are shown below:</t>
    </r>
  </si>
  <si>
    <r>
      <t>Sector-wise disclosure for Gaurantees</t>
    </r>
    <r>
      <rPr>
        <b/>
        <vertAlign val="superscript"/>
        <sz val="9"/>
        <color theme="1"/>
        <rFont val="Times New Roman"/>
        <family val="1"/>
      </rPr>
      <t>[*]</t>
    </r>
    <r>
      <rPr>
        <b/>
        <sz val="12"/>
        <color theme="1"/>
        <rFont val="Times New Roman"/>
        <family val="1"/>
      </rPr>
      <t>:</t>
    </r>
  </si>
  <si>
    <t>Sector (No. of Guarantees within bracket)</t>
  </si>
  <si>
    <t xml:space="preserve">Maximum amount guaranteed (Principal only)
</t>
  </si>
  <si>
    <t xml:space="preserve">Outstanding at the beginning of the year                        2023-24
</t>
  </si>
  <si>
    <t xml:space="preserve">Additions during the year </t>
  </si>
  <si>
    <t xml:space="preserve">Deletions (other than invoked) during the year </t>
  </si>
  <si>
    <t xml:space="preserve">Invoked during the year </t>
  </si>
  <si>
    <t xml:space="preserve">Outstanding at the end of the year 
2023-24
</t>
  </si>
  <si>
    <t xml:space="preserve">Guarantee Commission or fee </t>
  </si>
  <si>
    <t>Other material details</t>
  </si>
  <si>
    <t>Discha-rged</t>
  </si>
  <si>
    <t>Not Discha-rged</t>
  </si>
  <si>
    <t>Rece- ivable</t>
  </si>
  <si>
    <t>Rece-ived</t>
  </si>
  <si>
    <r>
      <t xml:space="preserve">1. Co-perative Banks, Societies, </t>
    </r>
    <r>
      <rPr>
        <i/>
        <sz val="12"/>
        <color theme="1"/>
        <rFont val="Times New Roman"/>
        <family val="1"/>
      </rPr>
      <t>etc.</t>
    </r>
  </si>
  <si>
    <r>
      <t>34.01</t>
    </r>
    <r>
      <rPr>
        <vertAlign val="superscript"/>
        <sz val="10"/>
        <color theme="1"/>
        <rFont val="Times New Roman"/>
        <family val="1"/>
      </rPr>
      <t>[a]</t>
    </r>
  </si>
  <si>
    <r>
      <t>9.30</t>
    </r>
    <r>
      <rPr>
        <vertAlign val="superscript"/>
        <sz val="10"/>
        <color theme="1"/>
        <rFont val="Times New Roman"/>
        <family val="1"/>
      </rPr>
      <t>[b]</t>
    </r>
  </si>
  <si>
    <t>2. Government Companies</t>
  </si>
  <si>
    <r>
      <t>10.22</t>
    </r>
    <r>
      <rPr>
        <vertAlign val="superscript"/>
        <sz val="9"/>
        <color theme="1"/>
        <rFont val="Times New Roman"/>
        <family val="1"/>
      </rPr>
      <t>[c]</t>
    </r>
  </si>
  <si>
    <t>3. Statutory Corporation</t>
  </si>
  <si>
    <r>
      <t>1.36</t>
    </r>
    <r>
      <rPr>
        <vertAlign val="superscript"/>
        <sz val="10"/>
        <color theme="1"/>
        <rFont val="Times New Roman"/>
        <family val="1"/>
      </rPr>
      <t>[d]</t>
    </r>
  </si>
  <si>
    <t>4. Other Institutions</t>
  </si>
  <si>
    <r>
      <t>0.59</t>
    </r>
    <r>
      <rPr>
        <vertAlign val="superscript"/>
        <sz val="10"/>
        <color theme="1"/>
        <rFont val="Times New Roman"/>
        <family val="1"/>
      </rPr>
      <t>[e]</t>
    </r>
  </si>
  <si>
    <r>
      <t>4.75</t>
    </r>
    <r>
      <rPr>
        <vertAlign val="superscript"/>
        <sz val="10"/>
        <color theme="1"/>
        <rFont val="Times New Roman"/>
        <family val="1"/>
      </rPr>
      <t>[f]</t>
    </r>
  </si>
  <si>
    <t>51.58[e]</t>
  </si>
  <si>
    <r>
      <t>40.12</t>
    </r>
    <r>
      <rPr>
        <b/>
        <vertAlign val="superscript"/>
        <sz val="9"/>
        <color theme="1"/>
        <rFont val="Times New Roman"/>
        <family val="1"/>
      </rPr>
      <t>[g]</t>
    </r>
  </si>
  <si>
    <r>
      <t>19.52</t>
    </r>
    <r>
      <rPr>
        <vertAlign val="superscript"/>
        <sz val="10"/>
        <color theme="1"/>
        <rFont val="Times New Roman"/>
        <family val="1"/>
      </rPr>
      <t>[h]</t>
    </r>
  </si>
  <si>
    <r>
      <rPr>
        <vertAlign val="superscript"/>
        <sz val="8"/>
        <color theme="1"/>
        <rFont val="Times New Roman"/>
        <family val="1"/>
      </rPr>
      <t xml:space="preserve">[*] </t>
    </r>
    <r>
      <rPr>
        <sz val="8"/>
        <color theme="1"/>
        <rFont val="Times New Roman"/>
        <family val="1"/>
      </rPr>
      <t>As per information received from the Government of Mizoram.</t>
    </r>
  </si>
  <si>
    <r>
      <rPr>
        <vertAlign val="superscript"/>
        <sz val="8"/>
        <color theme="1"/>
        <rFont val="Times New Roman"/>
        <family val="1"/>
      </rPr>
      <t>[a]</t>
    </r>
    <r>
      <rPr>
        <sz val="8"/>
        <color theme="1"/>
        <rFont val="Times New Roman"/>
        <family val="1"/>
      </rPr>
      <t xml:space="preserve"> It comprise : repayment during 2023-24: (i) principal : </t>
    </r>
    <r>
      <rPr>
        <sz val="8"/>
        <color theme="1"/>
        <rFont val="Rupee Foradian"/>
        <family val="2"/>
      </rPr>
      <t>`</t>
    </r>
    <r>
      <rPr>
        <sz val="8"/>
        <color theme="1"/>
        <rFont val="Times New Roman"/>
        <family val="1"/>
      </rPr>
      <t xml:space="preserve"> 2.26 crore and (ii) interest: </t>
    </r>
    <r>
      <rPr>
        <sz val="8"/>
        <color theme="1"/>
        <rFont val="Rupee Foradian"/>
        <family val="2"/>
      </rPr>
      <t xml:space="preserve">` </t>
    </r>
    <r>
      <rPr>
        <sz val="8"/>
        <color theme="1"/>
        <rFont val="Times New Roman"/>
        <family val="1"/>
      </rPr>
      <t>31.75 crore.</t>
    </r>
  </si>
  <si>
    <r>
      <rPr>
        <vertAlign val="superscript"/>
        <sz val="8"/>
        <color theme="1"/>
        <rFont val="Times New Roman"/>
        <family val="1"/>
      </rPr>
      <t>[b]</t>
    </r>
    <r>
      <rPr>
        <sz val="8"/>
        <color theme="1"/>
        <rFont val="Times New Roman"/>
        <family val="1"/>
      </rPr>
      <t xml:space="preserve"> It comprise : invoked during 2023-24: (i) principal :  </t>
    </r>
    <r>
      <rPr>
        <sz val="8"/>
        <color theme="1"/>
        <rFont val="Rupee Foradian"/>
        <family val="2"/>
      </rPr>
      <t>`</t>
    </r>
    <r>
      <rPr>
        <sz val="8"/>
        <color theme="1"/>
        <rFont val="Times New Roman"/>
        <family val="1"/>
      </rPr>
      <t xml:space="preserve"> 2.76 crore (in respect of HUDCO), (ii)  </t>
    </r>
    <r>
      <rPr>
        <sz val="8"/>
        <color theme="1"/>
        <rFont val="Rupee Foradian"/>
        <family val="2"/>
      </rPr>
      <t>`</t>
    </r>
    <r>
      <rPr>
        <sz val="8"/>
        <color theme="1"/>
        <rFont val="Times New Roman"/>
        <family val="1"/>
      </rPr>
      <t xml:space="preserve"> 0.01 crore ( in respect of NSTFDC) and (iii)  interest  </t>
    </r>
    <r>
      <rPr>
        <sz val="8"/>
        <color theme="1"/>
        <rFont val="Rupee Foradian"/>
        <family val="2"/>
      </rPr>
      <t>`</t>
    </r>
    <r>
      <rPr>
        <sz val="8"/>
        <color theme="1"/>
        <rFont val="Times New Roman"/>
        <family val="1"/>
      </rPr>
      <t xml:space="preserve"> 6.53 crore (in repect of HUDCO).</t>
    </r>
  </si>
  <si>
    <r>
      <rPr>
        <vertAlign val="superscript"/>
        <sz val="8"/>
        <color theme="1"/>
        <rFont val="Times New Roman"/>
        <family val="1"/>
      </rPr>
      <t>[c]</t>
    </r>
    <r>
      <rPr>
        <sz val="8"/>
        <color theme="1"/>
        <rFont val="Times New Roman"/>
        <family val="1"/>
      </rPr>
      <t xml:space="preserve"> It relates  : Invoked during 2023-24: (i) principal :  </t>
    </r>
    <r>
      <rPr>
        <sz val="8"/>
        <color theme="1"/>
        <rFont val="Rupee Foradian"/>
        <family val="2"/>
      </rPr>
      <t>`</t>
    </r>
    <r>
      <rPr>
        <sz val="8"/>
        <color theme="1"/>
        <rFont val="Times New Roman"/>
        <family val="1"/>
      </rPr>
      <t xml:space="preserve"> 10.22 crore (in respect of ZIDCO).</t>
    </r>
  </si>
  <si>
    <r>
      <rPr>
        <vertAlign val="superscript"/>
        <sz val="8"/>
        <color theme="1"/>
        <rFont val="Times New Roman"/>
        <family val="1"/>
      </rPr>
      <t>[d]</t>
    </r>
    <r>
      <rPr>
        <sz val="8"/>
        <color theme="1"/>
        <rFont val="Times New Roman"/>
        <family val="1"/>
      </rPr>
      <t xml:space="preserve"> It comprise : repayment during 2023-24: (i) principal : </t>
    </r>
    <r>
      <rPr>
        <sz val="8"/>
        <color theme="1"/>
        <rFont val="Rupee Foradian"/>
        <family val="2"/>
      </rPr>
      <t>`</t>
    </r>
    <r>
      <rPr>
        <sz val="8"/>
        <color theme="1"/>
        <rFont val="Times New Roman"/>
        <family val="1"/>
      </rPr>
      <t xml:space="preserve"> 1.28 crore and (ii) interest: </t>
    </r>
    <r>
      <rPr>
        <sz val="8"/>
        <color theme="1"/>
        <rFont val="Rupee Foradian"/>
        <family val="2"/>
      </rPr>
      <t xml:space="preserve">` </t>
    </r>
    <r>
      <rPr>
        <sz val="8"/>
        <color theme="1"/>
        <rFont val="Times New Roman"/>
        <family val="1"/>
      </rPr>
      <t>0.08 crore.</t>
    </r>
  </si>
  <si>
    <r>
      <rPr>
        <vertAlign val="superscript"/>
        <sz val="8"/>
        <color theme="1"/>
        <rFont val="Times New Roman"/>
        <family val="1"/>
      </rPr>
      <t xml:space="preserve">[e] </t>
    </r>
    <r>
      <rPr>
        <sz val="8"/>
        <color theme="1"/>
        <rFont val="Times New Roman"/>
        <family val="1"/>
      </rPr>
      <t>Differs with the previous year is due to rectification error of entry, as per information received from the State Government.</t>
    </r>
  </si>
  <si>
    <r>
      <rPr>
        <vertAlign val="superscript"/>
        <sz val="8"/>
        <color theme="1"/>
        <rFont val="Times New Roman"/>
        <family val="1"/>
      </rPr>
      <t>[f]</t>
    </r>
    <r>
      <rPr>
        <sz val="8"/>
        <color theme="1"/>
        <rFont val="Times New Roman"/>
        <family val="1"/>
      </rPr>
      <t xml:space="preserve"> It comprise : repayment during 2023-24: (i) principal: </t>
    </r>
    <r>
      <rPr>
        <sz val="8"/>
        <color theme="1"/>
        <rFont val="Rupee Foradian"/>
        <family val="2"/>
      </rPr>
      <t xml:space="preserve">` </t>
    </r>
    <r>
      <rPr>
        <sz val="8"/>
        <color theme="1"/>
        <rFont val="Times New Roman"/>
        <family val="1"/>
      </rPr>
      <t xml:space="preserve">4.62 crore and  (ii)  interest: </t>
    </r>
    <r>
      <rPr>
        <sz val="8"/>
        <color theme="1"/>
        <rFont val="Rupee Foradian"/>
        <family val="2"/>
      </rPr>
      <t xml:space="preserve">` </t>
    </r>
    <r>
      <rPr>
        <sz val="8"/>
        <color theme="1"/>
        <rFont val="Times New Roman"/>
        <family val="1"/>
      </rPr>
      <t>0.13 crore.</t>
    </r>
    <r>
      <rPr>
        <sz val="8"/>
        <color theme="1"/>
        <rFont val="Rupee Foradian"/>
        <family val="2"/>
      </rPr>
      <t xml:space="preserve"> </t>
    </r>
  </si>
  <si>
    <r>
      <rPr>
        <vertAlign val="superscript"/>
        <sz val="8"/>
        <color theme="1"/>
        <rFont val="Times New Roman"/>
        <family val="1"/>
      </rPr>
      <t>[g]</t>
    </r>
    <r>
      <rPr>
        <sz val="8"/>
        <color theme="1"/>
        <rFont val="Times New Roman"/>
        <family val="1"/>
      </rPr>
      <t xml:space="preserve"> It comprise : repayment during 2023-24: (i) principal: </t>
    </r>
    <r>
      <rPr>
        <sz val="8"/>
        <color theme="1"/>
        <rFont val="Rupee Foradian"/>
        <family val="2"/>
      </rPr>
      <t xml:space="preserve">` </t>
    </r>
    <r>
      <rPr>
        <sz val="8"/>
        <color theme="1"/>
        <rFont val="Times New Roman"/>
        <family val="1"/>
      </rPr>
      <t xml:space="preserve">8.16 crore and  (ii) interest: </t>
    </r>
    <r>
      <rPr>
        <sz val="8"/>
        <color theme="1"/>
        <rFont val="Rupee Foradian"/>
        <family val="2"/>
      </rPr>
      <t xml:space="preserve">` </t>
    </r>
    <r>
      <rPr>
        <sz val="8"/>
        <color theme="1"/>
        <rFont val="Times New Roman"/>
        <family val="1"/>
      </rPr>
      <t>31.95 crore.</t>
    </r>
    <r>
      <rPr>
        <sz val="8"/>
        <color theme="1"/>
        <rFont val="Rupee Foradian"/>
        <family val="2"/>
      </rPr>
      <t xml:space="preserve"> </t>
    </r>
  </si>
  <si>
    <r>
      <rPr>
        <vertAlign val="superscript"/>
        <sz val="8"/>
        <color theme="1"/>
        <rFont val="Times New Roman"/>
        <family val="1"/>
      </rPr>
      <t>[h]</t>
    </r>
    <r>
      <rPr>
        <sz val="8"/>
        <color theme="1"/>
        <rFont val="Times New Roman"/>
        <family val="1"/>
      </rPr>
      <t xml:space="preserve"> It comprise : invoked during 2023-24: (i) principal :  </t>
    </r>
    <r>
      <rPr>
        <sz val="8"/>
        <color theme="1"/>
        <rFont val="Rupee Foradian"/>
        <family val="2"/>
      </rPr>
      <t>`</t>
    </r>
    <r>
      <rPr>
        <sz val="8"/>
        <color theme="1"/>
        <rFont val="Times New Roman"/>
        <family val="1"/>
      </rPr>
      <t xml:space="preserve"> 2.76 crore (in respect of HUDCO), (ii)  </t>
    </r>
    <r>
      <rPr>
        <sz val="8"/>
        <color theme="1"/>
        <rFont val="Rupee Foradian"/>
        <family val="2"/>
      </rPr>
      <t>`</t>
    </r>
    <r>
      <rPr>
        <sz val="8"/>
        <color theme="1"/>
        <rFont val="Times New Roman"/>
        <family val="1"/>
      </rPr>
      <t xml:space="preserve"> 0.01 crore ( in respect of NSTFDC), iii)  interest  </t>
    </r>
    <r>
      <rPr>
        <sz val="8"/>
        <color theme="1"/>
        <rFont val="Rupee Foradian"/>
        <family val="2"/>
      </rPr>
      <t>`</t>
    </r>
    <r>
      <rPr>
        <sz val="8"/>
        <color theme="1"/>
        <rFont val="Times New Roman"/>
        <family val="1"/>
      </rPr>
      <t xml:space="preserve"> 6.53 crore (in repect of HUDCO) and (iv) principal: </t>
    </r>
    <r>
      <rPr>
        <sz val="8"/>
        <color theme="1"/>
        <rFont val="Rupee Foradian"/>
        <family val="2"/>
      </rPr>
      <t>`</t>
    </r>
    <r>
      <rPr>
        <sz val="8"/>
        <color theme="1"/>
        <rFont val="Times New Roman"/>
        <family val="1"/>
      </rPr>
      <t xml:space="preserve"> 10.22 crore (in respect of ZIDCO).</t>
    </r>
  </si>
  <si>
    <t xml:space="preserve">STATEMENT 10: STATEMENT OF GRANTS-IN-AID GIVEN BY THE GOVERNMENT </t>
  </si>
  <si>
    <t xml:space="preserve">(i) Grants-in-Aid paid in Cash   </t>
  </si>
  <si>
    <t>Name / Category of the Grantee</t>
  </si>
  <si>
    <t>Total Funds Released as Grants-in-Aid</t>
  </si>
  <si>
    <t>Funds Allocated for Creation of
 Capital Assets out of Total Funds Released shown in Column (No. 2)</t>
  </si>
  <si>
    <t>State Fund      Expenditure</t>
  </si>
  <si>
    <t xml:space="preserve">Central Assistance (Including 
CSS/CS)
</t>
  </si>
  <si>
    <t xml:space="preserve">Total </t>
  </si>
  <si>
    <t>1.</t>
  </si>
  <si>
    <t xml:space="preserve">Panchayati Raj Institutions </t>
  </si>
  <si>
    <t>Zilla Parishads</t>
  </si>
  <si>
    <t>Panchayat Samities</t>
  </si>
  <si>
    <t>(iii)</t>
  </si>
  <si>
    <t>Gram Panchayats</t>
  </si>
  <si>
    <t>2.</t>
  </si>
  <si>
    <t xml:space="preserve">Urban Local Bodies </t>
  </si>
  <si>
    <t>Municipal Corporations</t>
  </si>
  <si>
    <t xml:space="preserve">Municipalities/ Municipal Councils (Aizawl Municipal Council Authorities - Urban Local Bodies and  PA) 
</t>
  </si>
  <si>
    <t xml:space="preserve">Others: 
a) MPCB
</t>
  </si>
  <si>
    <t>3.</t>
  </si>
  <si>
    <t xml:space="preserve">Public Sector Undertakings </t>
  </si>
  <si>
    <t xml:space="preserve">Government Companies:
a) Health Care 
</t>
  </si>
  <si>
    <t xml:space="preserve">Statutory Corporations:
</t>
  </si>
  <si>
    <t>a) National Service Scheme</t>
  </si>
  <si>
    <t>b) Mizoram Youth Commission</t>
  </si>
  <si>
    <t>c) Mizoram State Sports Council</t>
  </si>
  <si>
    <t>State Fund 
Expendi-
ture</t>
  </si>
  <si>
    <t>4.</t>
  </si>
  <si>
    <t xml:space="preserve">Autonomous Bodies 
</t>
  </si>
  <si>
    <t>(CADC, LADC and MADC)</t>
  </si>
  <si>
    <t>Universities</t>
  </si>
  <si>
    <t xml:space="preserve">Development Authorities
(Aizawl Development Authorities - UD and PA)
</t>
  </si>
  <si>
    <t>(iv)</t>
  </si>
  <si>
    <t xml:space="preserve">Co-operative Institutions:
a) Co-operative Societies
</t>
  </si>
  <si>
    <t xml:space="preserve">Others: 
</t>
  </si>
  <si>
    <t>a) MBSE</t>
  </si>
  <si>
    <t>b) Health and Family Welfare.</t>
  </si>
  <si>
    <t>c) Zoram Energy Development Agency (ZEDA)</t>
  </si>
  <si>
    <t>d) Animal Husbandry and Vety</t>
  </si>
  <si>
    <t>5.</t>
  </si>
  <si>
    <t xml:space="preserve">Non-Government Organisations </t>
  </si>
  <si>
    <t>a) Mizoram Olympic
Association</t>
  </si>
  <si>
    <t>b) Health and F.W.</t>
  </si>
  <si>
    <t>6.</t>
  </si>
  <si>
    <t>Finance Department</t>
  </si>
  <si>
    <t>MLA Local Area Development Scheme</t>
  </si>
  <si>
    <t>Science and Technology</t>
  </si>
  <si>
    <t>MIRSAC</t>
  </si>
  <si>
    <t>MISTIC</t>
  </si>
  <si>
    <t>Mizoram Science Centre</t>
  </si>
  <si>
    <t>Special Area Development
Project</t>
  </si>
  <si>
    <t>8.</t>
  </si>
  <si>
    <t>Sinlung Hills Development Council</t>
  </si>
  <si>
    <t>Others - contd.</t>
  </si>
  <si>
    <t>9.</t>
  </si>
  <si>
    <t>Nirbhaya Fund Scheme</t>
  </si>
  <si>
    <t>10.</t>
  </si>
  <si>
    <t>Direction: S.S. and A. Board</t>
  </si>
  <si>
    <t>Integrated Management of Public Distribution System</t>
  </si>
  <si>
    <t>State Consumer Welfare Fund</t>
  </si>
  <si>
    <t>Grants to Village Council (MFC)</t>
  </si>
  <si>
    <t>FC Rural Local Body Grants outside ADCS</t>
  </si>
  <si>
    <t>Assistance to Excluded Areas</t>
  </si>
  <si>
    <t>Non-Govt. Middle Schools</t>
  </si>
  <si>
    <t>Government Elementary, MDM</t>
  </si>
  <si>
    <t>PMSHRI</t>
  </si>
  <si>
    <t>Elementary Education under Samagra</t>
  </si>
  <si>
    <t>Assistance to Govt. High Schools</t>
  </si>
  <si>
    <t>Assistance to Govt. Higher Sec. Schools</t>
  </si>
  <si>
    <t>Secondary Education under Samagra</t>
  </si>
  <si>
    <t>Grants for Teachers Education under Samagra</t>
  </si>
  <si>
    <t>Grants for Secondary Education under Samagra</t>
  </si>
  <si>
    <t>Mizo Language Development</t>
  </si>
  <si>
    <t>Mizoram Hindi Prachar Sabha</t>
  </si>
  <si>
    <t>Mizoram Board of School Education</t>
  </si>
  <si>
    <t>Sainik School Chhingchhip</t>
  </si>
  <si>
    <t>Rashtriya Uchchatar Shiksha Abhiyan</t>
  </si>
  <si>
    <t>Assistance to Deficit, Private and other Colleges</t>
  </si>
  <si>
    <t>Mizoram Olympic Association</t>
  </si>
  <si>
    <t>Mizoram Sports Council</t>
  </si>
  <si>
    <t>Sports and Games</t>
  </si>
  <si>
    <t>Publication Board</t>
  </si>
  <si>
    <t>Tribal Research Institute</t>
  </si>
  <si>
    <t>Archives</t>
  </si>
  <si>
    <t>Raja Ram Mohan Roy Library Foundation</t>
  </si>
  <si>
    <t>Hospital and Dispensaries</t>
  </si>
  <si>
    <t>Pharmacy and Nursing Council</t>
  </si>
  <si>
    <t>AYUSH</t>
  </si>
  <si>
    <t>ANM School, Mamit</t>
  </si>
  <si>
    <t>ANM School, Aizawl</t>
  </si>
  <si>
    <t>AIDs Control</t>
  </si>
  <si>
    <t>Tobacco Control</t>
  </si>
  <si>
    <t>National Health Mission (NHM)</t>
  </si>
  <si>
    <t>Mizoram Health Care Centre</t>
  </si>
  <si>
    <t>PM-ABHIM</t>
  </si>
  <si>
    <t>Combating and Management of COVID-19</t>
  </si>
  <si>
    <t>Swachh Bharat Mission</t>
  </si>
  <si>
    <t>Production of Visual Arts</t>
  </si>
  <si>
    <t>Mizoram Journalist Welfare Society</t>
  </si>
  <si>
    <t>Implementation on ESI Scheme</t>
  </si>
  <si>
    <t>Youth Commission</t>
  </si>
  <si>
    <t>55.</t>
  </si>
  <si>
    <t>Labour Welfare / e-Shram</t>
  </si>
  <si>
    <t>GIA to MCVT</t>
  </si>
  <si>
    <t>Mizoram State Social Welfare Board</t>
  </si>
  <si>
    <t>Education and Welfare of Handicaped</t>
  </si>
  <si>
    <t>Braille Press</t>
  </si>
  <si>
    <t>Creche/Day Care Centre</t>
  </si>
  <si>
    <t>Home for Destitute Children</t>
  </si>
  <si>
    <t>Integrated Child Protection Scheme (ICPS)</t>
  </si>
  <si>
    <t>Estt. of Rehabilitation Home</t>
  </si>
  <si>
    <t>Protection of Child Rights</t>
  </si>
  <si>
    <t>Mizoram State Council for Child Welfare</t>
  </si>
  <si>
    <t>Juvenile Justice</t>
  </si>
  <si>
    <t>Hub Women Welfare</t>
  </si>
  <si>
    <t>On Stop Centre (OSC)</t>
  </si>
  <si>
    <t>Women Helpline (WHL)</t>
  </si>
  <si>
    <t>Indira Gandhi National Old Age Pension Scheme</t>
  </si>
  <si>
    <t>Indira Gandhi National Widow Pension Scheme</t>
  </si>
  <si>
    <t>De-Addiction Centre</t>
  </si>
  <si>
    <t>Beti Bachao Beti Padhao</t>
  </si>
  <si>
    <t>Administrative Cost to State under MOTA</t>
  </si>
  <si>
    <t>Swadhar Greh</t>
  </si>
  <si>
    <t>Ujjawala Scheme</t>
  </si>
  <si>
    <t>State Resource Centre for Empowerment of Women</t>
  </si>
  <si>
    <t>SCA to TSS</t>
  </si>
  <si>
    <t>Indira Gandhi National Disable Pension Scheme</t>
  </si>
  <si>
    <t>National Mission for Sustainable Agriculture RKVY - TSP</t>
  </si>
  <si>
    <t>Welfare of Senior Citizen</t>
  </si>
  <si>
    <t>MSD and R. Board</t>
  </si>
  <si>
    <t>National Family Benefit Scheme</t>
  </si>
  <si>
    <t>National Nutrition Mission</t>
  </si>
  <si>
    <t>National Mission for Sustainable Agriculture (NMSA)</t>
  </si>
  <si>
    <t>National Mission for Sustainable Agriculture Rain feed Areas Development</t>
  </si>
  <si>
    <t>National Mission for Sustainable Agriculture Soil Health Management</t>
  </si>
  <si>
    <t>National Mission for Sustainable Agriculture Paramparagat Krishi</t>
  </si>
  <si>
    <t>National Food Security Mission</t>
  </si>
  <si>
    <t>National Food Security Mission - Oil Seeds</t>
  </si>
  <si>
    <t>Fostering Climate Resilent upland Farming System</t>
  </si>
  <si>
    <t>National Mission on Agriculture Extention Technology -TSP</t>
  </si>
  <si>
    <t>National Mission on Agriculture Extention Technology - SCSP</t>
  </si>
  <si>
    <t>National  Oil Seed and  Oil Palm Mission</t>
  </si>
  <si>
    <t>National Mission on Edible Oils - Oil Palm TSP</t>
  </si>
  <si>
    <t xml:space="preserve">National Mission on Edible Oils - Oil Palm </t>
  </si>
  <si>
    <t>National Mission on Edible Oils - Oil Seeds TSP</t>
  </si>
  <si>
    <t>National Mission on Edible Oils - Oil Seeds</t>
  </si>
  <si>
    <t>National Mission on Agriculture Extension Technology</t>
  </si>
  <si>
    <t>National Mission Agriculture, Extention and Trainning Technology</t>
  </si>
  <si>
    <t>National e-Governmennt Plan (NeGPAA)</t>
  </si>
  <si>
    <t>Sub-Mission on Oil Seed on Planting Material</t>
  </si>
  <si>
    <t>Mission for Integrated Development of Horticulture</t>
  </si>
  <si>
    <t>National Bamboo Mission</t>
  </si>
  <si>
    <t>Pradhan Mantri Krishi Sinchai Yojana (PMKSY)</t>
  </si>
  <si>
    <t>106.</t>
  </si>
  <si>
    <t>Per Drop more Crop under RKVY</t>
  </si>
  <si>
    <t>State Vety Council</t>
  </si>
  <si>
    <t>Poultry Dev. under NRLM</t>
  </si>
  <si>
    <t>Livestock Health and Disease Control</t>
  </si>
  <si>
    <t>Piggery Development</t>
  </si>
  <si>
    <t>Sample Survey and Statistic</t>
  </si>
  <si>
    <t>Fodder and Feeder Dev.</t>
  </si>
  <si>
    <t>PMMSY</t>
  </si>
  <si>
    <t>Assistance to State Pollution Control Board</t>
  </si>
  <si>
    <t>Van Dhan Mission</t>
  </si>
  <si>
    <t>POULTRY FED</t>
  </si>
  <si>
    <t>State Co-operative Union, Aizawl</t>
  </si>
  <si>
    <t>State Co-operative Union, Lunglei</t>
  </si>
  <si>
    <t>Education and Training</t>
  </si>
  <si>
    <t>Digitization of Primary Agriculture Credit Co-operative Society</t>
  </si>
  <si>
    <t>SERIFED</t>
  </si>
  <si>
    <t>Pradhan Mantri Awas Yojana (PMAY)</t>
  </si>
  <si>
    <t>Integrated Watershed Management</t>
  </si>
  <si>
    <t>National Rural Livelihood Mission</t>
  </si>
  <si>
    <t>MG-NREGS[*]</t>
  </si>
  <si>
    <t>State Institute of Rural Development</t>
  </si>
  <si>
    <t>Social Audit</t>
  </si>
  <si>
    <t>Startup Village Entrepreneurship Programme under National Rural Livelihood Mission</t>
  </si>
  <si>
    <t>Madhyamik Shiksha Kendra under National Rural Livelihood Mission</t>
  </si>
  <si>
    <t>R-SETI under  National Rural Livelihood Mission</t>
  </si>
  <si>
    <r>
      <rPr>
        <vertAlign val="superscript"/>
        <sz val="9"/>
        <color rgb="FF000000"/>
        <rFont val="Times New Roman"/>
        <family val="1"/>
      </rPr>
      <t>[*]</t>
    </r>
    <r>
      <rPr>
        <sz val="9"/>
        <color rgb="FF000000"/>
        <rFont val="Times New Roman"/>
        <family val="1"/>
      </rPr>
      <t xml:space="preserve"> Differs with previous year is due to rectification of printing errors.</t>
    </r>
  </si>
  <si>
    <t>131</t>
  </si>
  <si>
    <t>Rashtriya Krishi Vikas Yojana</t>
  </si>
  <si>
    <t>132.</t>
  </si>
  <si>
    <t>Rashtriya Krishi Vikas Yojana - CH</t>
  </si>
  <si>
    <t>133.</t>
  </si>
  <si>
    <t>Rashtriya Krishi Vikas Yojana - SCSP</t>
  </si>
  <si>
    <t>134.</t>
  </si>
  <si>
    <t>Rashtriya Krishi Vikas Yojana - TSP</t>
  </si>
  <si>
    <t>Shyama Prasad Mukherjee
Rurban Mission</t>
  </si>
  <si>
    <t>Prime Minister Formulization of macro Food</t>
  </si>
  <si>
    <t>Setting up of CFC for wood carpentry</t>
  </si>
  <si>
    <t>NEA</t>
  </si>
  <si>
    <t>DRDA Programme</t>
  </si>
  <si>
    <t>Development of Bamboo Industries</t>
  </si>
  <si>
    <t>BADP under RD</t>
  </si>
  <si>
    <t>Supervision of Small Scale Industries</t>
  </si>
  <si>
    <t>Promotion and Development of KVI</t>
  </si>
  <si>
    <t>Mizoram Tourism Development Authority</t>
  </si>
  <si>
    <r>
      <t>State Road Fund Board</t>
    </r>
    <r>
      <rPr>
        <vertAlign val="superscript"/>
        <sz val="9"/>
        <color rgb="FF000000"/>
        <rFont val="Times New Roman"/>
        <family val="1"/>
      </rPr>
      <t>[*]</t>
    </r>
  </si>
  <si>
    <t>Pradhan Mantri Gram Sadak Yojana (PMGSY)</t>
  </si>
  <si>
    <t>147.</t>
  </si>
  <si>
    <t>National Urban Livelihoods Mission - Social Mobilization and Institutional Development.</t>
  </si>
  <si>
    <r>
      <rPr>
        <vertAlign val="superscript"/>
        <sz val="9"/>
        <color theme="1"/>
        <rFont val="Times New Roman"/>
        <family val="1"/>
      </rPr>
      <t>[*]</t>
    </r>
    <r>
      <rPr>
        <sz val="9"/>
        <color theme="1"/>
        <rFont val="Times New Roman"/>
        <family val="1"/>
      </rPr>
      <t xml:space="preserve"> Differs with previous year is due to rectification of printing errors.</t>
    </r>
  </si>
  <si>
    <t>148.</t>
  </si>
  <si>
    <t>National Urban Livelihoods Mission - Employment through Skill Training and Placement</t>
  </si>
  <si>
    <t>149.</t>
  </si>
  <si>
    <t>National Urban Livelihoods Mission - Capacity Building and Training</t>
  </si>
  <si>
    <t>150.</t>
  </si>
  <si>
    <t>National Urban Livelihoods Mission - Self Employment programme</t>
  </si>
  <si>
    <t>151.</t>
  </si>
  <si>
    <t>National Urban Livelihoods Mission - Shelter for Urban Homeless</t>
  </si>
  <si>
    <t>152.</t>
  </si>
  <si>
    <t>National Urban Livelihoods Mission - Support of Urban Street Vendors</t>
  </si>
  <si>
    <t>153.</t>
  </si>
  <si>
    <t>National Urban Livelihoods Mission - Administrative and Office Expenses</t>
  </si>
  <si>
    <t>154.</t>
  </si>
  <si>
    <t>National Urban Livelihoods Mission - Information, Education and Communication</t>
  </si>
  <si>
    <t>155.</t>
  </si>
  <si>
    <t>NULM -  Shelter for Urban Homeless</t>
  </si>
  <si>
    <t>Housing for All</t>
  </si>
  <si>
    <t>National Urban Livelihood Mission</t>
  </si>
  <si>
    <t>Smart City Mission</t>
  </si>
  <si>
    <t>AMRUT</t>
  </si>
  <si>
    <t>Promotion and Development of Society</t>
  </si>
  <si>
    <t>Others - concld.</t>
  </si>
  <si>
    <t>Socio-Economic Development Policy</t>
  </si>
  <si>
    <t>Direction</t>
  </si>
  <si>
    <t>Administration</t>
  </si>
  <si>
    <t>Grand Total</t>
  </si>
  <si>
    <r>
      <t xml:space="preserve">(ii) Grants-in-Aid given in kind </t>
    </r>
    <r>
      <rPr>
        <b/>
        <vertAlign val="superscript"/>
        <sz val="12"/>
        <color theme="1"/>
        <rFont val="Times New Roman"/>
        <family val="1"/>
      </rPr>
      <t>[*]</t>
    </r>
  </si>
  <si>
    <t xml:space="preserve">Grantee Institutions </t>
  </si>
  <si>
    <t xml:space="preserve">Total value </t>
  </si>
  <si>
    <t>Central Assistance (Including 
CSS/CS)</t>
  </si>
  <si>
    <t>1</t>
  </si>
  <si>
    <t xml:space="preserve">Municipalities/ Municipal Councils </t>
  </si>
  <si>
    <t>Government companies</t>
  </si>
  <si>
    <t>Statutory Corporations</t>
  </si>
  <si>
    <t xml:space="preserve">Autonomous Bodies </t>
  </si>
  <si>
    <t>Development Authorities</t>
  </si>
  <si>
    <t>Co-operative Institutions</t>
  </si>
  <si>
    <r>
      <rPr>
        <vertAlign val="superscript"/>
        <sz val="9"/>
        <color theme="1"/>
        <rFont val="Times New Roman"/>
        <family val="1"/>
      </rPr>
      <t>[*]</t>
    </r>
    <r>
      <rPr>
        <sz val="9"/>
        <color theme="1"/>
        <rFont val="Times New Roman"/>
        <family val="1"/>
      </rPr>
      <t xml:space="preserve"> Information has not been furnished by the State Government (July 2024).</t>
    </r>
  </si>
  <si>
    <t>STATEMENT 11: STATEMENT OF VOTED AND CHARGED EXPENDITURE</t>
  </si>
  <si>
    <t>Particulars</t>
  </si>
  <si>
    <t>Actuals</t>
  </si>
  <si>
    <t>Charged</t>
  </si>
  <si>
    <t>Voted</t>
  </si>
  <si>
    <t>Expenditure Heads (Revenue Account)</t>
  </si>
  <si>
    <t>Expenditure Heads (Capital Account)</t>
  </si>
  <si>
    <t xml:space="preserve">Disbursement under
</t>
  </si>
  <si>
    <t xml:space="preserve">Loan and Advances </t>
  </si>
  <si>
    <t>Inter-State Settlement Account</t>
  </si>
  <si>
    <t xml:space="preserve">Transfer to Contingency Fund   </t>
  </si>
  <si>
    <t>(A) The Figures have been arrived at as follows :</t>
  </si>
  <si>
    <t xml:space="preserve">E. </t>
  </si>
  <si>
    <r>
      <t>Public Debt</t>
    </r>
    <r>
      <rPr>
        <b/>
        <vertAlign val="superscript"/>
        <sz val="12"/>
        <color theme="1"/>
        <rFont val="Times New Roman"/>
        <family val="1"/>
      </rPr>
      <t xml:space="preserve"> [*]</t>
    </r>
  </si>
  <si>
    <t xml:space="preserve">Loans and Advances from the Central Government </t>
  </si>
  <si>
    <r>
      <t xml:space="preserve">Loans and Advances </t>
    </r>
    <r>
      <rPr>
        <b/>
        <vertAlign val="superscript"/>
        <sz val="12"/>
        <color theme="1"/>
        <rFont val="Times New Roman"/>
        <family val="1"/>
      </rPr>
      <t>[**]</t>
    </r>
    <r>
      <rPr>
        <b/>
        <sz val="12"/>
        <color theme="1"/>
        <rFont val="Times New Roman"/>
        <family val="1"/>
      </rPr>
      <t xml:space="preserve"> </t>
    </r>
  </si>
  <si>
    <t xml:space="preserve">G. </t>
  </si>
  <si>
    <t xml:space="preserve">Inter -State Settlement </t>
  </si>
  <si>
    <t xml:space="preserve">Inter-State Settlement                              </t>
  </si>
  <si>
    <t>H.</t>
  </si>
  <si>
    <t>Transfer to the Contingency Fund Appropriation to the Contingency Fund</t>
  </si>
  <si>
    <r>
      <rPr>
        <vertAlign val="superscript"/>
        <sz val="9"/>
        <color theme="1"/>
        <rFont val="Times New Roman"/>
        <family val="1"/>
      </rPr>
      <t xml:space="preserve">[*] </t>
    </r>
    <r>
      <rPr>
        <sz val="10"/>
        <color theme="1"/>
        <rFont val="Times New Roman"/>
        <family val="1"/>
      </rPr>
      <t xml:space="preserve"> A more detailed account is given in Statement 17.</t>
    </r>
  </si>
  <si>
    <r>
      <rPr>
        <vertAlign val="superscript"/>
        <sz val="9"/>
        <color theme="1"/>
        <rFont val="Times New Roman"/>
        <family val="1"/>
      </rPr>
      <t xml:space="preserve">[**] </t>
    </r>
    <r>
      <rPr>
        <sz val="10"/>
        <color theme="1"/>
        <rFont val="Times New Roman"/>
        <family val="1"/>
      </rPr>
      <t xml:space="preserve"> A more detailed account is given in Statement 18.</t>
    </r>
  </si>
  <si>
    <t xml:space="preserve">
(i) (i) The percentage of charged expenditure and voted expenditure to total expenditures during 2021-22 and 2022-23 was as under:- </t>
  </si>
  <si>
    <t>Year</t>
  </si>
  <si>
    <t>Percentage of total expenditure</t>
  </si>
  <si>
    <t xml:space="preserve">STATEMENT 12: STATEMENT ON SOURCES AND APPLICATION OF FUNDS FOR EXPENDITURE OTHER THAN ON REVENUE  ACCOUNT      </t>
  </si>
  <si>
    <t xml:space="preserve">On 1 April  2023 
</t>
  </si>
  <si>
    <t xml:space="preserve">During the year  2023-24
</t>
  </si>
  <si>
    <t xml:space="preserve">On 31 March  2024
</t>
  </si>
  <si>
    <t xml:space="preserve">Capital and Other Expenditure </t>
  </si>
  <si>
    <r>
      <t xml:space="preserve">( </t>
    </r>
    <r>
      <rPr>
        <b/>
        <sz val="12"/>
        <color theme="1"/>
        <rFont val="Rupee Foradian"/>
        <family val="2"/>
      </rPr>
      <t>` i</t>
    </r>
    <r>
      <rPr>
        <b/>
        <sz val="12"/>
        <color theme="1"/>
        <rFont val="Times New Roman"/>
        <family val="1"/>
      </rPr>
      <t>n crore  )</t>
    </r>
  </si>
  <si>
    <t xml:space="preserve">Capital Expenditure (Sub-Sector-wise)  </t>
  </si>
  <si>
    <t>General Services</t>
  </si>
  <si>
    <t xml:space="preserve">Fiscal Services                                                                                       </t>
  </si>
  <si>
    <t xml:space="preserve">Other Administrative Services                                                                  </t>
  </si>
  <si>
    <t>Water Supply, Sanitation, Housing and Urban Development</t>
  </si>
  <si>
    <t>Welfare of Scheduled Castes, Scheduled Tribes and other Backward Classes</t>
  </si>
  <si>
    <t>Special Areas Programme</t>
  </si>
  <si>
    <t>Communication</t>
  </si>
  <si>
    <t>Science Technology and Environmental Research</t>
  </si>
  <si>
    <t>Total   Capital Expenditure</t>
  </si>
  <si>
    <t>F. Loans and Advances</t>
  </si>
  <si>
    <t>(-)0.80</t>
  </si>
  <si>
    <t>Loans for  Social Security and Welfare</t>
  </si>
  <si>
    <t>(-)0.02</t>
  </si>
  <si>
    <t>Loans for Village and Small Industries</t>
  </si>
  <si>
    <t>Loans for Other Industries</t>
  </si>
  <si>
    <r>
      <t xml:space="preserve">Loans to Government Servants, </t>
    </r>
    <r>
      <rPr>
        <i/>
        <sz val="12"/>
        <color rgb="FF000000"/>
        <rFont val="Times New Roman"/>
        <family val="1"/>
      </rPr>
      <t>etc.</t>
    </r>
  </si>
  <si>
    <t>(-)20.48</t>
  </si>
  <si>
    <t>Loans for Other Agricultural Programmes</t>
  </si>
  <si>
    <t>Total F. Loans and Advances</t>
  </si>
  <si>
    <t>Transfer to Contigent Fund</t>
  </si>
  <si>
    <t>Total Capital and Other Expenditure</t>
  </si>
  <si>
    <t>Deduct</t>
  </si>
  <si>
    <t xml:space="preserve">Contribution from Contingency Fund                                                              </t>
  </si>
  <si>
    <t xml:space="preserve">Contribution from Miscellaneous Capital Receipts                                           </t>
  </si>
  <si>
    <t xml:space="preserve">Contribution from Development Fund                                                             </t>
  </si>
  <si>
    <t>Net  Capital and Other Expenditure</t>
  </si>
  <si>
    <t>[X]</t>
  </si>
  <si>
    <t xml:space="preserve">PRINCIPAL SOURCES OF FUNDS </t>
  </si>
  <si>
    <t xml:space="preserve">Revenue Surplus                                                                                                                 </t>
  </si>
  <si>
    <t xml:space="preserve">Add:  Adjustment on Account of retirement /Disinvestment                                                        </t>
  </si>
  <si>
    <t>E. Public Debt</t>
  </si>
  <si>
    <t>Loans and Advances from the Central Government</t>
  </si>
  <si>
    <r>
      <t xml:space="preserve">I. Small Savings, Provident Funds, </t>
    </r>
    <r>
      <rPr>
        <i/>
        <sz val="12"/>
        <color rgb="FF000000"/>
        <rFont val="Times New Roman"/>
        <family val="1"/>
      </rPr>
      <t>etc.</t>
    </r>
  </si>
  <si>
    <t>Total  Debt</t>
  </si>
  <si>
    <t>Other Obligations</t>
  </si>
  <si>
    <t xml:space="preserve">Contingency Fund </t>
  </si>
  <si>
    <t>J. Reserve Fund</t>
  </si>
  <si>
    <t>K. Deposit and Advances</t>
  </si>
  <si>
    <t>L. Suspense and Miscellaneous</t>
  </si>
  <si>
    <t>M. Remittances</t>
  </si>
  <si>
    <t>(-)273.70</t>
  </si>
  <si>
    <t>(-)150.06</t>
  </si>
  <si>
    <t>Total Other Obligations</t>
  </si>
  <si>
    <t xml:space="preserve">Total  Debt and Other Obligations </t>
  </si>
  <si>
    <t>Deduct : Cash Balance</t>
  </si>
  <si>
    <t xml:space="preserve">Deduct:  Investment </t>
  </si>
  <si>
    <t>Add -Amount closed to Government Account during</t>
  </si>
  <si>
    <t>Net Provision of funds</t>
  </si>
  <si>
    <t>(Y)</t>
  </si>
  <si>
    <r>
      <t>Note : The net provision of Funds (Y) shown in the Statement differs from the Net Capital and other expenditure</t>
    </r>
    <r>
      <rPr>
        <vertAlign val="superscript"/>
        <sz val="12"/>
        <color theme="1"/>
        <rFont val="Times New Roman"/>
        <family val="1"/>
      </rPr>
      <t xml:space="preserve"> </t>
    </r>
    <r>
      <rPr>
        <sz val="12"/>
        <color theme="1"/>
        <rFont val="Times New Roman"/>
        <family val="1"/>
      </rPr>
      <t xml:space="preserve">[X] upto the end                                                                                </t>
    </r>
  </si>
  <si>
    <r>
      <t xml:space="preserve">of the year 2023-24 by </t>
    </r>
    <r>
      <rPr>
        <sz val="12"/>
        <color theme="1"/>
        <rFont val="Rupee Foradian"/>
        <family val="2"/>
      </rPr>
      <t xml:space="preserve"> `</t>
    </r>
    <r>
      <rPr>
        <sz val="12"/>
        <color theme="1"/>
        <rFont val="Times New Roman"/>
        <family val="1"/>
      </rPr>
      <t xml:space="preserve"> 6,952.33 crores. This is explained below:   </t>
    </r>
  </si>
  <si>
    <t>Accumulated Revenue Surplus</t>
  </si>
  <si>
    <t>(-)0.85</t>
  </si>
  <si>
    <t>Items of difference explained at Page 114-115 of Finance Accounts for the year 1993-94</t>
  </si>
  <si>
    <t xml:space="preserve"> </t>
  </si>
  <si>
    <t xml:space="preserve">STATEMENT 13:  SUMMARY OF BALANCES UNDER
  CONSOLIDATED FUND, CONTINGENCY FUND AND PUBLIC ACCOUNT 
</t>
  </si>
  <si>
    <t>A. The following is a summary of balances as on 31 March 2024</t>
  </si>
  <si>
    <t xml:space="preserve">Debit Balance </t>
  </si>
  <si>
    <t xml:space="preserve">Sector of the General Account 
</t>
  </si>
  <si>
    <t xml:space="preserve">Credit Balance </t>
  </si>
  <si>
    <t>CONSOLIDATED FUND</t>
  </si>
  <si>
    <t xml:space="preserve">A to D and  Part of L 
</t>
  </si>
  <si>
    <t>Government Account</t>
  </si>
  <si>
    <t>E</t>
  </si>
  <si>
    <t>F</t>
  </si>
  <si>
    <t>CONTINGENCY FUND</t>
  </si>
  <si>
    <t>Contingency Fund</t>
  </si>
  <si>
    <t>PUBLIC ACCOUNT</t>
  </si>
  <si>
    <t>I</t>
  </si>
  <si>
    <r>
      <t xml:space="preserve">Small Savings, Provident Funds, </t>
    </r>
    <r>
      <rPr>
        <i/>
        <sz val="12"/>
        <color theme="1"/>
        <rFont val="Times New Roman"/>
        <family val="1"/>
      </rPr>
      <t>Etc.</t>
    </r>
  </si>
  <si>
    <t>J</t>
  </si>
  <si>
    <t>RESERVE FUNDS</t>
  </si>
  <si>
    <t xml:space="preserve">Reserve funds bearing Interest </t>
  </si>
  <si>
    <t xml:space="preserve">Gross Balance                                                                               </t>
  </si>
  <si>
    <t>Investment</t>
  </si>
  <si>
    <t xml:space="preserve">Reserve funds  not  bearing Interest </t>
  </si>
  <si>
    <t>K</t>
  </si>
  <si>
    <t>DEPOSIT AND ADVANCES</t>
  </si>
  <si>
    <t>Deposits bearing Interest</t>
  </si>
  <si>
    <t>Deposits not bearing Interest</t>
  </si>
  <si>
    <t>Advances</t>
  </si>
  <si>
    <t>L</t>
  </si>
  <si>
    <t>SUSPENSE AND MISCELLANEOUS</t>
  </si>
  <si>
    <t>Investments</t>
  </si>
  <si>
    <t>Other Items (Net)</t>
  </si>
  <si>
    <t>M</t>
  </si>
  <si>
    <t>REMITTANCES</t>
  </si>
  <si>
    <t>156.66</t>
  </si>
  <si>
    <t>N</t>
  </si>
  <si>
    <t>CASH BALANCE (Closing)</t>
  </si>
  <si>
    <t>EXPLANATORY NOTES</t>
  </si>
  <si>
    <t xml:space="preserve">(a) There was a difference between the figures reflected in the accounts and that intimated by the Reserve Bank of India regarding "Deposits with Reserve Bank"  included in the Cash Balance. The discrepancy is under reconciliation.  See also foot note at page 351.     </t>
  </si>
  <si>
    <t xml:space="preserve">B. Government Account: Under the system of book-keeping followed in Government accounts, the amount booked under revenue, capital and other transactions of  Government the balances of which are not carried forward from year to year in the accounts, are closed to a single head called "Government Account". The balance  under this head represents the cumulative result of all such transactions  </t>
  </si>
  <si>
    <r>
      <t xml:space="preserve">To this  the balances under Public Debt, Loans and Advances, Small Savings, Provident Funds, Reserve Funds, Deposits and Advances, Suspense and  Miscellaneous (Other than Miscellaneous Government Account), Remittances and Contingency Fund, </t>
    </r>
    <r>
      <rPr>
        <i/>
        <sz val="12"/>
        <color theme="1"/>
        <rFont val="Times New Roman"/>
        <family val="1"/>
      </rPr>
      <t>etc.</t>
    </r>
    <r>
      <rPr>
        <sz val="12"/>
        <color theme="1"/>
        <rFont val="Times New Roman"/>
        <family val="1"/>
      </rPr>
      <t xml:space="preserve"> 
are added and the closing cash balance at the end of the year  is to be worked out and proved. </t>
    </r>
  </si>
  <si>
    <t xml:space="preserve">The other headings in the summary take into account the balances under all accounts heads in Government books in regard to which Government has a liability  to repay the money received or has a claim to recover the amounts paid and also heads of account opened in the books for adjustment of remittance transactions.      </t>
  </si>
  <si>
    <r>
      <t xml:space="preserve">It must be understood that these balances can not be regarded as a complete record of the financial position of the Government as it does not take into account all the physical assets of the State, such as lands, buildings, communication, </t>
    </r>
    <r>
      <rPr>
        <i/>
        <sz val="12"/>
        <color theme="1"/>
        <rFont val="Times New Roman"/>
        <family val="1"/>
      </rPr>
      <t>etc.</t>
    </r>
    <r>
      <rPr>
        <sz val="12"/>
        <color theme="1"/>
        <rFont val="Times New Roman"/>
        <family val="1"/>
      </rPr>
      <t xml:space="preserve"> nor any accrued dues or outstanding liabilities which are not brought to account under the  cash basis of accounting followed by Government.  </t>
    </r>
  </si>
  <si>
    <t>The net amount at the debit of Government Account at the end of the year has been arrived at as under :</t>
  </si>
  <si>
    <t>Debit</t>
  </si>
  <si>
    <t>Credit</t>
  </si>
  <si>
    <t xml:space="preserve">A- Amount at the Debit of the Government Account   on 1 April 2023
</t>
  </si>
  <si>
    <t>B-Receipt Heads (Revenue Account)</t>
  </si>
  <si>
    <t>C-Receipt Heads (Capital Account)</t>
  </si>
  <si>
    <t>D-Expenditure Heads (Revenue Account)</t>
  </si>
  <si>
    <t>E-Expenditure Heads (Capital Account)</t>
  </si>
  <si>
    <t xml:space="preserve">F-Suspense and Miscellaneous (Miscellaneous Government Accounts)                                                                                                                     </t>
  </si>
  <si>
    <t xml:space="preserve">H-Inter State Settlements                                                                                                                               </t>
  </si>
  <si>
    <t>I-Transfer to Contingency Fund</t>
  </si>
  <si>
    <t>K- Amount at the debit of the Government account as on 31 March 2024</t>
  </si>
  <si>
    <t>(i) In a number of cases, Marked by guide letter (A) in Statment 16, there are unreconciled differences in the closing balance as reported in the statement of 'Receipts,  Disbursements and Contingency fund and Public Account' (Statement 18) and that shown in separate Registers or other record maintained in the Account office/Departmental offices for the purpose. Steps are being taken to settle the discrepancies.</t>
  </si>
  <si>
    <t xml:space="preserve">(ii) The balances are communicated to the officers concerned every year for verification and acceptance thereof.  In a large number of cases such acceptances have not  been received. 
</t>
  </si>
  <si>
    <t>(iii) The cases where acceptances of balances have been delayed and the amounts involved are considerable have been mentioned in annexure.</t>
  </si>
  <si>
    <t>(iv) Cases where details/documents are awaited in connection with reconciliation of balances are detailed in annexure.</t>
  </si>
  <si>
    <t>iii</t>
  </si>
  <si>
    <t>TABLE OF CONTENTS</t>
  </si>
  <si>
    <t>Volume I</t>
  </si>
  <si>
    <t>Page (s)</t>
  </si>
  <si>
    <t>Certificate of the Comptroller and Auditor General of India</t>
  </si>
  <si>
    <t>v-vii</t>
  </si>
  <si>
    <t>Guide to Finance Accounts</t>
  </si>
  <si>
    <t>1-7</t>
  </si>
  <si>
    <t>Statement 1</t>
  </si>
  <si>
    <t>Statement of Financial Position</t>
  </si>
  <si>
    <t>8-9</t>
  </si>
  <si>
    <t>Statement 2</t>
  </si>
  <si>
    <t>Statement of Receipts and Disbursements</t>
  </si>
  <si>
    <t>10-12</t>
  </si>
  <si>
    <t>Annexure A. Cash Balances and Investment of Cash Balances</t>
  </si>
  <si>
    <t>13-15</t>
  </si>
  <si>
    <t>Statement 3</t>
  </si>
  <si>
    <t>Statement of Receipts  (Consolidated Fund)</t>
  </si>
  <si>
    <t>16-18</t>
  </si>
  <si>
    <t>Statement 4</t>
  </si>
  <si>
    <t>Statement of Expenditure  (Consolidated Fund)</t>
  </si>
  <si>
    <t>19-24</t>
  </si>
  <si>
    <t xml:space="preserve">Statement 5 </t>
  </si>
  <si>
    <t>Statement of Progressive Capital Expenditure</t>
  </si>
  <si>
    <t>25-29</t>
  </si>
  <si>
    <t>Statement 6</t>
  </si>
  <si>
    <t>Statement of Borrowings and Other Liabilities</t>
  </si>
  <si>
    <t>30-34</t>
  </si>
  <si>
    <t>Statement 7</t>
  </si>
  <si>
    <t>Statement of Loans and Advances given by the Government</t>
  </si>
  <si>
    <t>35-37</t>
  </si>
  <si>
    <t>Statement 8</t>
  </si>
  <si>
    <t>Statement of Investments of the Government</t>
  </si>
  <si>
    <t>38</t>
  </si>
  <si>
    <t xml:space="preserve">Statement 9 </t>
  </si>
  <si>
    <t>Statement of Guarantees given by the Government</t>
  </si>
  <si>
    <t>39</t>
  </si>
  <si>
    <t>Statement 10</t>
  </si>
  <si>
    <t>Statement of Grants-in-Aid given by the Government</t>
  </si>
  <si>
    <t>40-61</t>
  </si>
  <si>
    <t>Statement 11</t>
  </si>
  <si>
    <t>Statement of Voted and Charged Expenditure</t>
  </si>
  <si>
    <t>62-66</t>
  </si>
  <si>
    <t>Statement 12</t>
  </si>
  <si>
    <t>Statement on Sources and Application of Funds for Expenditure
other than on Revenue Account</t>
  </si>
  <si>
    <t>64-66</t>
  </si>
  <si>
    <t>Statement 13</t>
  </si>
  <si>
    <t>Summary of Balances under Consolidated   Fund, Contingency</t>
  </si>
  <si>
    <t>67-69</t>
  </si>
  <si>
    <t>Fund and Public Accounts</t>
  </si>
  <si>
    <t>Fund and Public Account</t>
  </si>
  <si>
    <t>Notes to Finance Accounts</t>
  </si>
  <si>
    <t>70-85</t>
  </si>
  <si>
    <t>Volume II  Part I</t>
  </si>
  <si>
    <t>Statement 14</t>
  </si>
  <si>
    <t>Detailed Statement of Revenue and Capital  Receipts by Minor
Heads</t>
  </si>
  <si>
    <t>88-131</t>
  </si>
  <si>
    <t>Statement 15</t>
  </si>
  <si>
    <t>Detailed Statement of Revenue Expenditure by Minor Heads</t>
  </si>
  <si>
    <t>132-202</t>
  </si>
  <si>
    <t>Statement 16</t>
  </si>
  <si>
    <t xml:space="preserve">Detailed Statement of Capital Expenditure  by Minor Heads and
and Sub-Heads </t>
  </si>
  <si>
    <t>203-262</t>
  </si>
  <si>
    <t>Statement 17</t>
  </si>
  <si>
    <t>Detailed Statement of Borrowings and Other Liabilities</t>
  </si>
  <si>
    <t>263-282</t>
  </si>
  <si>
    <t>Statement 18</t>
  </si>
  <si>
    <t>Detailed Statement on Loans and Advances given by the State
Government</t>
  </si>
  <si>
    <t>283-289</t>
  </si>
  <si>
    <t>Statement 19</t>
  </si>
  <si>
    <t>Detailed Statement of Investments of the Government</t>
  </si>
  <si>
    <t>290-311</t>
  </si>
  <si>
    <t>Statement 20</t>
  </si>
  <si>
    <t>Detailed Statement of Guarantees given by the Government</t>
  </si>
  <si>
    <t>312-313</t>
  </si>
  <si>
    <t>Statement 21</t>
  </si>
  <si>
    <t>Detailed  Statement  on  Contingency  Fund  and  Other  Public
Account transactions</t>
  </si>
  <si>
    <t>314-336</t>
  </si>
  <si>
    <t>Statement 22</t>
  </si>
  <si>
    <t>Detailed Statement on Investments of  Earmarked Balances</t>
  </si>
  <si>
    <t>337-342</t>
  </si>
  <si>
    <t>iv</t>
  </si>
  <si>
    <t>Volume II  Part II</t>
  </si>
  <si>
    <t>Appendix I</t>
  </si>
  <si>
    <t>Comparative Expenditure on Salary</t>
  </si>
  <si>
    <t>344-354</t>
  </si>
  <si>
    <t>Appendix II</t>
  </si>
  <si>
    <t>Comparative Expenditure on Subsidy</t>
  </si>
  <si>
    <t>355</t>
  </si>
  <si>
    <t>Appendix III</t>
  </si>
  <si>
    <t xml:space="preserve">Grants-in-Aid/ Assistance given by the State Government
(Institution-wise and Scheme-wise)
</t>
  </si>
  <si>
    <t>356-381</t>
  </si>
  <si>
    <t>Appendix IV</t>
  </si>
  <si>
    <t>Details of Externally Aided Projects</t>
  </si>
  <si>
    <t>382</t>
  </si>
  <si>
    <t>Appendix V</t>
  </si>
  <si>
    <t>Expenditure on Schemes</t>
  </si>
  <si>
    <t>383-414</t>
  </si>
  <si>
    <t xml:space="preserve">Central Schemes (Centrally Sponsored Schemes and Central 
Schemes)
</t>
  </si>
  <si>
    <t>State Schemes</t>
  </si>
  <si>
    <t>Appendix VI</t>
  </si>
  <si>
    <t xml:space="preserve">Direct transfer of Central Schemes funds to implementing
Agencies in the State (Fund routed outside State Budgets)
(Un-audited Figures)
</t>
  </si>
  <si>
    <t>415-431</t>
  </si>
  <si>
    <t>Appendix VII</t>
  </si>
  <si>
    <t xml:space="preserve">Acceptance and Reconciliation of Balances (as depicted in
Statements 18 and 21)
</t>
  </si>
  <si>
    <t>432</t>
  </si>
  <si>
    <t>Appendix VIII</t>
  </si>
  <si>
    <t>Financial results of Irrigation Schemes</t>
  </si>
  <si>
    <t>433</t>
  </si>
  <si>
    <t>Appendix IX</t>
  </si>
  <si>
    <t xml:space="preserve">Commitments of the Government- List of Incomplete Capital
Works
</t>
  </si>
  <si>
    <t>434-504</t>
  </si>
  <si>
    <t>Appendix X</t>
  </si>
  <si>
    <t xml:space="preserve">Maintenance expenditure with segregation of salary and
non-salary portion
</t>
  </si>
  <si>
    <t>505-521</t>
  </si>
  <si>
    <t>Appendix XI</t>
  </si>
  <si>
    <t xml:space="preserve">Major Policy Decisions of the Government during the year or
new schemes proposed in the Budget
</t>
  </si>
  <si>
    <t>522</t>
  </si>
  <si>
    <t>Appendix XII</t>
  </si>
  <si>
    <t>Committed Liabilities of the Government</t>
  </si>
  <si>
    <t>523-524</t>
  </si>
  <si>
    <t>Appendix XIII</t>
  </si>
  <si>
    <t xml:space="preserve">Re-organisation of  the States- Items for which allocation of
balances between/among the States has not been finalized
</t>
  </si>
  <si>
    <t>525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</si>
</sst>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4" formatCode="_ &quot;₹&quot;\ * #,##0.00_ ;_ &quot;₹&quot;\ * \-#,##0.00_ ;_ &quot;₹&quot;\ * &quot;-&quot;??_ ;_ @_ "/>
    <numFmt numFmtId="43" formatCode="_ * #,##0.00_ ;_ * \-#,##0.00_ ;_ * &quot;-&quot;??_ ;_ @_ "/>
    <numFmt numFmtId="164" formatCode="#,##0.00;#,##0.00"/>
    <numFmt numFmtId="165" formatCode="###0.00;###0.00"/>
    <numFmt numFmtId="166" formatCode="###0;###0"/>
    <numFmt numFmtId="167" formatCode="00"/>
    <numFmt numFmtId="168" formatCode="[&gt;=10000]##\,##\,#0.00;[&gt;=100]#\,#0.00;0.00"/>
    <numFmt numFmtId="169" formatCode="00,000.00"/>
    <numFmt numFmtId="170" formatCode="000.00"/>
    <numFmt numFmtId="171" formatCode="[&gt;=100]##\,##.00;0.00"/>
    <numFmt numFmtId="172" formatCode="0.00;[Red]0.00"/>
    <numFmt numFmtId="173" formatCode="0.000"/>
    <numFmt numFmtId="174" formatCode="0."/>
    <numFmt numFmtId="175" formatCode="[&lt;=9999]##\,##\,##\,#0.00;[&gt;=1000]##\,##\,#0.00"/>
  </numFmts>
  <fonts count="80">
    <font>
      <sz val="11"/>
      <color theme="1"/>
      <name val="Calibri"/>
      <family val="2"/>
      <scheme val="minor"/>
    </font>
    <font>
      <sz val="12"/>
      <name val="Times New Roman"/>
      <family val="1"/>
    </font>
    <font>
      <b/>
      <sz val="12"/>
      <name val="Times New Roman"/>
      <family val="1"/>
    </font>
    <font>
      <b/>
      <i/>
      <sz val="10"/>
      <name val="Times New Roman"/>
      <family val="1"/>
    </font>
    <font>
      <b/>
      <i/>
      <sz val="12"/>
      <name val="Times New Roman"/>
      <family val="1"/>
    </font>
    <font>
      <i/>
      <sz val="8"/>
      <name val="Times New Roman"/>
      <family val="1"/>
    </font>
    <font>
      <sz val="8"/>
      <name val="Times New Roman"/>
      <family val="1"/>
    </font>
    <font>
      <sz val="12"/>
      <color rgb="FF000000"/>
      <name val="Times New Roman"/>
      <family val="1"/>
    </font>
    <font>
      <b/>
      <sz val="12"/>
      <color rgb="FF000000"/>
      <name val="Times New Roman"/>
      <family val="1"/>
    </font>
    <font>
      <b/>
      <sz val="12"/>
      <name val="Rupee Foradian"/>
      <family val="2"/>
    </font>
    <font>
      <i/>
      <sz val="12"/>
      <name val="Times New Roman"/>
      <family val="1"/>
    </font>
    <font>
      <b/>
      <vertAlign val="superscript"/>
      <sz val="10"/>
      <name val="Times New Roman"/>
      <family val="1"/>
    </font>
    <font>
      <vertAlign val="superscript"/>
      <sz val="8"/>
      <name val="Times New Roman"/>
      <family val="1"/>
    </font>
    <font>
      <vertAlign val="superscript"/>
      <sz val="12"/>
      <name val="Times New Roman"/>
      <family val="1"/>
    </font>
    <font>
      <b/>
      <vertAlign val="superscript"/>
      <sz val="12"/>
      <name val="Times New Roman"/>
      <family val="1"/>
    </font>
    <font>
      <sz val="11"/>
      <color rgb="FFFF0000"/>
      <name val="Calibri"/>
      <family val="2"/>
      <scheme val="minor"/>
    </font>
    <font>
      <b/>
      <sz val="11"/>
      <color theme="1"/>
      <name val="Calibri"/>
      <family val="2"/>
      <scheme val="minor"/>
    </font>
    <font>
      <sz val="10"/>
      <name val="Arial"/>
      <family val="2"/>
    </font>
    <font>
      <b/>
      <sz val="12"/>
      <name val="Aptos Narrow"/>
      <family val="2"/>
    </font>
    <font>
      <b/>
      <sz val="12"/>
      <name val="Arial"/>
      <family val="2"/>
    </font>
    <font>
      <b/>
      <sz val="10"/>
      <name val="Times New Roman"/>
      <family val="1"/>
    </font>
    <font>
      <sz val="10"/>
      <name val="Times New Roman"/>
      <family val="1"/>
    </font>
    <font>
      <b/>
      <sz val="12"/>
      <color theme="1"/>
      <name val="Times New Roman"/>
      <family val="1"/>
    </font>
    <font>
      <b/>
      <vertAlign val="superscript"/>
      <sz val="8"/>
      <name val="Times New Roman"/>
      <family val="1"/>
    </font>
    <font>
      <sz val="8"/>
      <name val="Arial"/>
      <family val="2"/>
    </font>
    <font>
      <sz val="8"/>
      <name val="Rupee Foradian"/>
      <family val="2"/>
    </font>
    <font>
      <vertAlign val="superscript"/>
      <sz val="10"/>
      <name val="Times New Roman"/>
      <family val="1"/>
    </font>
    <font>
      <sz val="12"/>
      <name val="Arial"/>
      <family val="2"/>
    </font>
    <font>
      <sz val="12"/>
      <color theme="1"/>
      <name val="Calibri"/>
      <family val="2"/>
      <scheme val="minor"/>
    </font>
    <font>
      <b/>
      <sz val="12"/>
      <color theme="1"/>
      <name val="Aptos Narrow"/>
      <family val="2"/>
    </font>
    <font>
      <sz val="12"/>
      <color theme="1"/>
      <name val="Times New Roman"/>
      <family val="1"/>
    </font>
    <font>
      <i/>
      <sz val="12"/>
      <color rgb="FF000000"/>
      <name val="Times New Roman"/>
      <family val="1"/>
    </font>
    <font>
      <sz val="12"/>
      <color rgb="FFFF0000"/>
      <name val="Calibri"/>
      <family val="2"/>
      <scheme val="minor"/>
    </font>
    <font>
      <sz val="10"/>
      <color theme="1"/>
      <name val="Times New Roman"/>
      <family val="1"/>
    </font>
    <font>
      <b/>
      <sz val="12"/>
      <color theme="1"/>
      <name val="Calibri"/>
      <family val="2"/>
      <scheme val="minor"/>
    </font>
    <font>
      <vertAlign val="superscript"/>
      <sz val="12"/>
      <color rgb="FF000000"/>
      <name val="Times New Roman"/>
      <family val="1"/>
    </font>
    <font>
      <i/>
      <vertAlign val="superscript"/>
      <sz val="10"/>
      <color rgb="FF000000"/>
      <name val="Times New Roman"/>
      <family val="1"/>
    </font>
    <font>
      <sz val="12"/>
      <color rgb="FFFF0000"/>
      <name val="Times New Roman"/>
      <family val="1"/>
    </font>
    <font>
      <b/>
      <sz val="12"/>
      <color rgb="FFFF0000"/>
      <name val="Times New Roman"/>
      <family val="1"/>
    </font>
    <font>
      <b/>
      <vertAlign val="superscript"/>
      <sz val="12"/>
      <color rgb="FF000000"/>
      <name val="Times New Roman"/>
      <family val="1"/>
    </font>
    <font>
      <b/>
      <i/>
      <vertAlign val="superscript"/>
      <sz val="10"/>
      <color rgb="FF000000"/>
      <name val="Times New Roman"/>
      <family val="1"/>
    </font>
    <font>
      <vertAlign val="superscript"/>
      <sz val="10"/>
      <color theme="1"/>
      <name val="Times New Roman"/>
      <family val="1"/>
    </font>
    <font>
      <i/>
      <vertAlign val="superscript"/>
      <sz val="10"/>
      <color theme="1"/>
      <name val="Times New Roman"/>
      <family val="1"/>
    </font>
    <font>
      <b/>
      <sz val="12"/>
      <color theme="1"/>
      <name val="Rupee Foradian"/>
      <family val="2"/>
    </font>
    <font>
      <i/>
      <sz val="12"/>
      <color theme="1"/>
      <name val="Times New Roman"/>
      <family val="1"/>
    </font>
    <font>
      <sz val="11"/>
      <name val="Times New Roman"/>
      <family val="1"/>
    </font>
    <font>
      <b/>
      <u/>
      <sz val="12"/>
      <color theme="1"/>
      <name val="Times New Roman"/>
      <family val="1"/>
    </font>
    <font>
      <sz val="12"/>
      <color rgb="FF000000"/>
      <name val="Times New Roman"/>
      <family val="2"/>
    </font>
    <font>
      <sz val="12"/>
      <name val="Times New Roman"/>
      <family val="2"/>
    </font>
    <font>
      <sz val="12"/>
      <color theme="1"/>
      <name val="Times New Roman"/>
      <family val="2"/>
    </font>
    <font>
      <sz val="12"/>
      <color rgb="FF000000"/>
      <name val="Rupee Foradian"/>
      <family val="2"/>
    </font>
    <font>
      <sz val="11"/>
      <color theme="1"/>
      <name val="Calibri"/>
      <family val="2"/>
      <scheme val="minor"/>
    </font>
    <font>
      <b/>
      <vertAlign val="superscript"/>
      <sz val="12"/>
      <color theme="1"/>
      <name val="Times New Roman"/>
      <family val="1"/>
    </font>
    <font>
      <b/>
      <i/>
      <sz val="12"/>
      <color theme="1"/>
      <name val="Times New Roman"/>
      <family val="1"/>
    </font>
    <font>
      <vertAlign val="superscript"/>
      <sz val="12"/>
      <color theme="1"/>
      <name val="Times New Roman"/>
      <family val="1"/>
    </font>
    <font>
      <i/>
      <vertAlign val="superscript"/>
      <sz val="12"/>
      <color theme="1"/>
      <name val="Times New Roman"/>
      <family val="1"/>
    </font>
    <font>
      <sz val="12"/>
      <color theme="1"/>
      <name val="Rupee Foradian"/>
      <family val="2"/>
    </font>
    <font>
      <b/>
      <sz val="12"/>
      <color rgb="FF000000"/>
      <name val="Rupee Foradian"/>
      <family val="2"/>
    </font>
    <font>
      <vertAlign val="superscript"/>
      <sz val="9"/>
      <color theme="1"/>
      <name val="Times New Roman"/>
      <family val="1"/>
    </font>
    <font>
      <vertAlign val="superscript"/>
      <sz val="9"/>
      <color rgb="FF000000"/>
      <name val="Times New Roman"/>
      <family val="1"/>
    </font>
    <font>
      <sz val="9"/>
      <color theme="1"/>
      <name val="Times New Roman"/>
      <family val="1"/>
    </font>
    <font>
      <sz val="9"/>
      <color theme="1"/>
      <name val="Rupee Foradian"/>
      <family val="2"/>
    </font>
    <font>
      <b/>
      <vertAlign val="superscript"/>
      <sz val="10"/>
      <color theme="1"/>
      <name val="Times New Roman"/>
      <family val="1"/>
    </font>
    <font>
      <sz val="10"/>
      <color rgb="FF000000"/>
      <name val="Times New Roman"/>
      <family val="1"/>
    </font>
    <font>
      <vertAlign val="superscript"/>
      <sz val="10"/>
      <color rgb="FF000000"/>
      <name val="Times New Roman"/>
      <family val="1"/>
    </font>
    <font>
      <b/>
      <vertAlign val="superscript"/>
      <sz val="9"/>
      <color theme="1"/>
      <name val="Times New Roman"/>
      <family val="1"/>
    </font>
    <font>
      <b/>
      <sz val="12"/>
      <color rgb="FF3E3E3E"/>
      <name val="Times New Roman"/>
      <family val="1"/>
    </font>
    <font>
      <sz val="8"/>
      <color theme="1"/>
      <name val="Times New Roman"/>
      <family val="1"/>
    </font>
    <font>
      <vertAlign val="superscript"/>
      <sz val="8"/>
      <color theme="1"/>
      <name val="Times New Roman"/>
      <family val="1"/>
    </font>
    <font>
      <sz val="8"/>
      <color theme="1"/>
      <name val="Rupee Foradian"/>
      <family val="2"/>
    </font>
    <font>
      <sz val="9"/>
      <color theme="1"/>
      <name val="Calibri"/>
      <family val="2"/>
      <scheme val="minor"/>
    </font>
    <font>
      <sz val="8"/>
      <color theme="1"/>
      <name val="Calibri"/>
      <family val="2"/>
      <scheme val="minor"/>
    </font>
    <font>
      <sz val="8"/>
      <color theme="1"/>
      <name val="Calibri"/>
      <family val="1"/>
    </font>
    <font>
      <sz val="12"/>
      <color indexed="8"/>
      <name val="Times New Roman"/>
      <family val="1"/>
    </font>
    <font>
      <b/>
      <sz val="12"/>
      <color indexed="8"/>
      <name val="Times New Roman"/>
      <family val="1"/>
    </font>
    <font>
      <sz val="9"/>
      <color rgb="FF000000"/>
      <name val="Times New Roman"/>
      <family val="1"/>
    </font>
    <font>
      <b/>
      <sz val="11"/>
      <color theme="1"/>
      <name val="Times New Roman"/>
      <family val="1"/>
    </font>
    <font>
      <sz val="11"/>
      <color theme="1"/>
      <name val="Times New Roman"/>
      <family val="1"/>
    </font>
    <font>
      <sz val="11"/>
      <color rgb="FF000000"/>
      <name val="Times New Roman"/>
      <family val="1"/>
    </font>
    <font>
      <i/>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CC"/>
      </patternFill>
    </fill>
    <fill>
      <patternFill patternType="solid">
        <fgColor rgb="FFFFFFFF"/>
        <bgColor indexed="64"/>
      </patternFill>
    </fill>
  </fills>
  <borders count="29">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rgb="FF000000"/>
      </right>
      <top style="thin">
        <color indexed="64"/>
      </top>
      <bottom style="thin">
        <color indexed="64"/>
      </bottom>
      <diagonal/>
    </border>
    <border>
      <left/>
      <right/>
      <top/>
      <bottom style="thin">
        <color rgb="FF000000"/>
      </bottom>
      <diagonal/>
    </border>
    <border>
      <left/>
      <right/>
      <top style="thin">
        <color rgb="FF000000"/>
      </top>
      <bottom style="thin">
        <color rgb="FF000000"/>
      </bottom>
      <diagonal/>
    </border>
    <border>
      <left/>
      <right/>
      <top style="thin">
        <color rgb="FF000000"/>
      </top>
      <bottom style="thin">
        <color indexed="64"/>
      </bottom>
      <diagonal/>
    </border>
    <border>
      <left style="thin">
        <color rgb="FFB2B2B2"/>
      </left>
      <right style="thin">
        <color rgb="FFB2B2B2"/>
      </right>
      <top style="thin">
        <color rgb="FFB2B2B2"/>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right style="thin">
        <color rgb="FFB2B2B2"/>
      </right>
      <top style="thin">
        <color rgb="FFB2B2B2"/>
      </top>
      <bottom style="thin">
        <color rgb="FFB2B2B2"/>
      </bottom>
      <diagonal/>
    </border>
    <border>
      <left/>
      <right/>
      <top style="thin">
        <color indexed="64"/>
      </top>
      <bottom style="medium">
        <color indexed="64"/>
      </bottom>
      <diagonal/>
    </border>
  </borders>
  <cellStyleXfs count="5">
    <xf numFmtId="0" fontId="0" fillId="0" borderId="0"/>
    <xf numFmtId="0" fontId="17" fillId="0" borderId="0"/>
    <xf numFmtId="43" fontId="51" fillId="0" borderId="0" applyFont="0" applyFill="0" applyBorder="0" applyAlignment="0" applyProtection="0"/>
    <xf numFmtId="44" fontId="51" fillId="0" borderId="0" applyFont="0" applyFill="0" applyBorder="0" applyAlignment="0" applyProtection="0"/>
    <xf numFmtId="0" fontId="51" fillId="5" borderId="24" applyNumberFormat="0" applyFont="0" applyAlignment="0" applyProtection="0"/>
  </cellStyleXfs>
  <cellXfs count="996">
    <xf numFmtId="0" fontId="0" fillId="0" borderId="0" xfId="0"/>
    <xf numFmtId="0" fontId="2" fillId="0" borderId="11" xfId="0" applyFont="1" applyBorder="1" applyAlignment="1">
      <alignment horizontal="left" vertical="top"/>
    </xf>
    <xf numFmtId="0" fontId="1" fillId="0" borderId="14" xfId="0" applyFont="1" applyBorder="1" applyAlignment="1">
      <alignment vertical="top"/>
    </xf>
    <xf numFmtId="0" fontId="1" fillId="0" borderId="0" xfId="0" applyFont="1"/>
    <xf numFmtId="0" fontId="1" fillId="0" borderId="0" xfId="0" applyFont="1" applyAlignment="1">
      <alignment horizontal="center" vertical="center"/>
    </xf>
    <xf numFmtId="0" fontId="1" fillId="0" borderId="2" xfId="0" applyFont="1" applyBorder="1"/>
    <xf numFmtId="0" fontId="1" fillId="0" borderId="1" xfId="0" applyFont="1" applyBorder="1"/>
    <xf numFmtId="0" fontId="2" fillId="0" borderId="4" xfId="0" applyFont="1" applyBorder="1" applyAlignment="1">
      <alignment horizontal="center" vertical="top" wrapText="1"/>
    </xf>
    <xf numFmtId="0" fontId="2" fillId="0" borderId="4" xfId="0" applyFont="1" applyBorder="1" applyAlignment="1">
      <alignment horizontal="center" vertical="center" wrapText="1"/>
    </xf>
    <xf numFmtId="0" fontId="1" fillId="0" borderId="14" xfId="0" applyFont="1" applyBorder="1" applyAlignment="1">
      <alignment vertical="top" wrapText="1"/>
    </xf>
    <xf numFmtId="0" fontId="1" fillId="0" borderId="9" xfId="0" applyFont="1" applyBorder="1" applyAlignment="1">
      <alignment horizontal="center" vertical="center" wrapText="1"/>
    </xf>
    <xf numFmtId="0" fontId="1" fillId="0" borderId="9" xfId="0" applyFont="1" applyBorder="1" applyAlignment="1">
      <alignment horizontal="center" vertical="top" wrapText="1"/>
    </xf>
    <xf numFmtId="0" fontId="1" fillId="0" borderId="9" xfId="0" applyFont="1" applyBorder="1" applyAlignment="1">
      <alignment horizontal="center" vertical="center"/>
    </xf>
    <xf numFmtId="0" fontId="1" fillId="0" borderId="14" xfId="0" applyFont="1" applyBorder="1" applyAlignment="1">
      <alignment horizontal="left"/>
    </xf>
    <xf numFmtId="2" fontId="1" fillId="0" borderId="9" xfId="0" applyNumberFormat="1" applyFont="1" applyBorder="1" applyAlignment="1">
      <alignment horizontal="right" vertical="center"/>
    </xf>
    <xf numFmtId="0" fontId="1" fillId="0" borderId="15" xfId="0" applyFont="1" applyBorder="1" applyAlignment="1">
      <alignment horizontal="left"/>
    </xf>
    <xf numFmtId="0" fontId="1" fillId="0" borderId="15" xfId="0" applyFont="1" applyBorder="1"/>
    <xf numFmtId="0" fontId="2" fillId="0" borderId="11" xfId="0" applyFont="1" applyBorder="1" applyAlignment="1">
      <alignment horizontal="left"/>
    </xf>
    <xf numFmtId="0" fontId="2" fillId="0" borderId="10" xfId="0" applyFont="1" applyBorder="1" applyAlignment="1">
      <alignment horizontal="left"/>
    </xf>
    <xf numFmtId="0" fontId="1" fillId="0" borderId="13" xfId="0" applyFont="1" applyBorder="1"/>
    <xf numFmtId="0" fontId="1" fillId="0" borderId="14" xfId="0" applyFont="1" applyBorder="1" applyAlignment="1">
      <alignment horizontal="right" vertical="top" wrapText="1"/>
    </xf>
    <xf numFmtId="0" fontId="1" fillId="0" borderId="14" xfId="0" applyFont="1" applyBorder="1"/>
    <xf numFmtId="2" fontId="1" fillId="0" borderId="9" xfId="0" applyNumberFormat="1" applyFont="1" applyBorder="1" applyAlignment="1">
      <alignment horizontal="right" vertical="center" wrapText="1"/>
    </xf>
    <xf numFmtId="0" fontId="1" fillId="0" borderId="14" xfId="0" applyFont="1" applyBorder="1" applyAlignment="1">
      <alignment horizontal="right" vertical="top"/>
    </xf>
    <xf numFmtId="0" fontId="1" fillId="0" borderId="9" xfId="0" applyFont="1" applyBorder="1" applyAlignment="1">
      <alignment horizontal="right" vertical="top" wrapText="1"/>
    </xf>
    <xf numFmtId="0" fontId="2" fillId="0" borderId="4" xfId="0" applyFont="1" applyBorder="1" applyAlignment="1">
      <alignment horizontal="right" vertical="top" wrapText="1"/>
    </xf>
    <xf numFmtId="0" fontId="1" fillId="0" borderId="14" xfId="0" applyFont="1" applyBorder="1" applyAlignment="1">
      <alignment horizontal="center" vertical="center"/>
    </xf>
    <xf numFmtId="2" fontId="1" fillId="0" borderId="7" xfId="0" applyNumberFormat="1" applyFont="1" applyBorder="1" applyAlignment="1">
      <alignment horizontal="right" vertical="center" wrapText="1"/>
    </xf>
    <xf numFmtId="0" fontId="7" fillId="0" borderId="9" xfId="0" applyFont="1" applyBorder="1" applyAlignment="1">
      <alignment horizontal="right" vertical="top" wrapText="1"/>
    </xf>
    <xf numFmtId="0" fontId="7" fillId="0" borderId="9" xfId="0" applyFont="1" applyBorder="1" applyAlignment="1">
      <alignment horizontal="right" vertical="center"/>
    </xf>
    <xf numFmtId="2" fontId="1" fillId="0" borderId="8" xfId="0" applyNumberFormat="1" applyFont="1" applyBorder="1" applyAlignment="1">
      <alignment horizontal="right" vertical="center" wrapText="1"/>
    </xf>
    <xf numFmtId="0" fontId="2" fillId="0" borderId="0" xfId="0" applyFont="1" applyAlignment="1">
      <alignment horizontal="left" vertical="top"/>
    </xf>
    <xf numFmtId="0" fontId="2" fillId="0" borderId="0" xfId="0" applyFont="1" applyAlignment="1">
      <alignment horizontal="right" vertical="top"/>
    </xf>
    <xf numFmtId="0" fontId="1" fillId="0" borderId="6" xfId="0" applyFont="1" applyBorder="1"/>
    <xf numFmtId="0" fontId="12" fillId="0" borderId="0" xfId="0" applyFont="1" applyAlignment="1">
      <alignment horizontal="right" vertical="top" wrapText="1"/>
    </xf>
    <xf numFmtId="0" fontId="12" fillId="0" borderId="0" xfId="0" applyFont="1" applyAlignment="1">
      <alignment horizontal="right" vertical="center" wrapText="1"/>
    </xf>
    <xf numFmtId="0" fontId="1" fillId="0" borderId="4" xfId="0" applyFont="1" applyBorder="1" applyAlignment="1">
      <alignment horizontal="center" vertical="center"/>
    </xf>
    <xf numFmtId="0" fontId="2" fillId="0" borderId="15" xfId="0" applyFont="1" applyBorder="1" applyAlignment="1">
      <alignment horizontal="right" vertical="top"/>
    </xf>
    <xf numFmtId="0" fontId="1" fillId="0" borderId="7" xfId="0" applyFont="1" applyBorder="1" applyAlignment="1">
      <alignment horizontal="center" vertical="center"/>
    </xf>
    <xf numFmtId="0" fontId="1" fillId="0" borderId="9" xfId="0" applyFont="1" applyBorder="1" applyAlignment="1">
      <alignment horizontal="left" vertical="center" wrapText="1"/>
    </xf>
    <xf numFmtId="2" fontId="7" fillId="0" borderId="9" xfId="0" applyNumberFormat="1" applyFont="1" applyBorder="1" applyAlignment="1">
      <alignment horizontal="right" vertical="top" wrapText="1"/>
    </xf>
    <xf numFmtId="0" fontId="1" fillId="0" borderId="9" xfId="0" applyFont="1" applyBorder="1" applyAlignment="1">
      <alignment horizontal="right" vertical="center" wrapText="1"/>
    </xf>
    <xf numFmtId="0" fontId="7" fillId="0" borderId="9" xfId="0" applyFont="1" applyBorder="1" applyAlignment="1">
      <alignment horizontal="right" vertical="center" wrapText="1"/>
    </xf>
    <xf numFmtId="0" fontId="1" fillId="0" borderId="12" xfId="0" applyFont="1" applyBorder="1" applyAlignment="1">
      <alignment horizontal="center" vertical="center"/>
    </xf>
    <xf numFmtId="0" fontId="1" fillId="0" borderId="10" xfId="0" applyFont="1" applyBorder="1" applyAlignment="1">
      <alignment horizontal="right" vertical="center" wrapText="1"/>
    </xf>
    <xf numFmtId="2" fontId="7" fillId="0" borderId="9" xfId="0" applyNumberFormat="1" applyFont="1" applyBorder="1" applyAlignment="1">
      <alignment horizontal="right" vertical="center" wrapText="1"/>
    </xf>
    <xf numFmtId="4" fontId="7" fillId="0" borderId="9" xfId="0" applyNumberFormat="1" applyFont="1" applyBorder="1" applyAlignment="1">
      <alignment horizontal="right" vertical="center"/>
    </xf>
    <xf numFmtId="4" fontId="7" fillId="0" borderId="9" xfId="0" applyNumberFormat="1" applyFont="1" applyBorder="1" applyAlignment="1">
      <alignment horizontal="right" vertical="center" wrapText="1"/>
    </xf>
    <xf numFmtId="4" fontId="7" fillId="0" borderId="12" xfId="0" applyNumberFormat="1" applyFont="1" applyBorder="1" applyAlignment="1">
      <alignment horizontal="right" vertical="center" wrapText="1"/>
    </xf>
    <xf numFmtId="4" fontId="8" fillId="0" borderId="4" xfId="0" applyNumberFormat="1" applyFont="1" applyBorder="1" applyAlignment="1">
      <alignment horizontal="right" vertical="top" wrapText="1"/>
    </xf>
    <xf numFmtId="4" fontId="8" fillId="0" borderId="4" xfId="0" applyNumberFormat="1" applyFont="1" applyBorder="1" applyAlignment="1">
      <alignment horizontal="right"/>
    </xf>
    <xf numFmtId="4" fontId="2" fillId="2" borderId="9" xfId="0" applyNumberFormat="1" applyFont="1" applyFill="1" applyBorder="1" applyAlignment="1">
      <alignment horizontal="right" vertical="center" wrapText="1"/>
    </xf>
    <xf numFmtId="4" fontId="1" fillId="0" borderId="12" xfId="0" applyNumberFormat="1" applyFont="1" applyBorder="1" applyAlignment="1">
      <alignment horizontal="right" vertical="center" wrapText="1"/>
    </xf>
    <xf numFmtId="4" fontId="1" fillId="0" borderId="0" xfId="0" applyNumberFormat="1" applyFont="1" applyAlignment="1">
      <alignment horizontal="right" vertical="center"/>
    </xf>
    <xf numFmtId="4" fontId="1" fillId="0" borderId="12" xfId="0" applyNumberFormat="1" applyFont="1" applyBorder="1" applyAlignment="1">
      <alignment horizontal="right" vertical="center"/>
    </xf>
    <xf numFmtId="4" fontId="1" fillId="0" borderId="9" xfId="0" applyNumberFormat="1" applyFont="1" applyBorder="1" applyAlignment="1">
      <alignment horizontal="right" vertical="center"/>
    </xf>
    <xf numFmtId="4" fontId="7" fillId="0" borderId="9" xfId="0" applyNumberFormat="1" applyFont="1" applyBorder="1" applyAlignment="1">
      <alignment horizontal="right" vertical="top" wrapText="1"/>
    </xf>
    <xf numFmtId="4" fontId="2" fillId="0" borderId="0" xfId="0" applyNumberFormat="1" applyFont="1" applyAlignment="1">
      <alignment horizontal="right" vertical="center"/>
    </xf>
    <xf numFmtId="0" fontId="1" fillId="0" borderId="12" xfId="0" applyFont="1" applyBorder="1" applyAlignment="1">
      <alignment horizontal="right" vertical="center" wrapText="1"/>
    </xf>
    <xf numFmtId="0" fontId="1" fillId="0" borderId="15" xfId="0" applyFont="1" applyBorder="1" applyAlignment="1">
      <alignment horizontal="right" vertical="center" wrapText="1"/>
    </xf>
    <xf numFmtId="0" fontId="1" fillId="0" borderId="14" xfId="0" applyFont="1" applyBorder="1" applyAlignment="1">
      <alignment horizontal="right" vertical="center" wrapText="1"/>
    </xf>
    <xf numFmtId="2" fontId="1" fillId="0" borderId="9" xfId="0" applyNumberFormat="1" applyFont="1" applyBorder="1" applyAlignment="1">
      <alignment horizontal="right" vertical="top"/>
    </xf>
    <xf numFmtId="4" fontId="2" fillId="2" borderId="14" xfId="0" applyNumberFormat="1" applyFont="1" applyFill="1" applyBorder="1" applyAlignment="1">
      <alignment horizontal="right" vertical="center" wrapText="1"/>
    </xf>
    <xf numFmtId="4" fontId="2" fillId="0" borderId="12" xfId="0" applyNumberFormat="1" applyFont="1" applyBorder="1" applyAlignment="1">
      <alignment horizontal="right" vertical="center" wrapText="1"/>
    </xf>
    <xf numFmtId="4" fontId="1" fillId="0" borderId="7" xfId="0" applyNumberFormat="1" applyFont="1" applyBorder="1" applyAlignment="1">
      <alignment horizontal="right" vertical="center" wrapText="1"/>
    </xf>
    <xf numFmtId="4" fontId="1" fillId="0" borderId="9" xfId="0" applyNumberFormat="1" applyFont="1" applyBorder="1" applyAlignment="1">
      <alignment horizontal="right" vertical="center" wrapText="1"/>
    </xf>
    <xf numFmtId="4" fontId="1" fillId="0" borderId="10" xfId="0" applyNumberFormat="1" applyFont="1" applyBorder="1" applyAlignment="1">
      <alignment horizontal="right" vertical="center" wrapText="1"/>
    </xf>
    <xf numFmtId="4" fontId="1" fillId="0" borderId="9" xfId="0" applyNumberFormat="1" applyFont="1" applyBorder="1" applyAlignment="1">
      <alignment horizontal="right" vertical="top"/>
    </xf>
    <xf numFmtId="4" fontId="7" fillId="0" borderId="9" xfId="0" quotePrefix="1" applyNumberFormat="1" applyFont="1" applyBorder="1" applyAlignment="1">
      <alignment horizontal="right" vertical="center"/>
    </xf>
    <xf numFmtId="0" fontId="2" fillId="0" borderId="1" xfId="0" applyFont="1" applyBorder="1" applyAlignment="1">
      <alignment horizontal="left" vertical="top"/>
    </xf>
    <xf numFmtId="0" fontId="20" fillId="0" borderId="4" xfId="1" applyFont="1" applyBorder="1" applyAlignment="1">
      <alignment horizontal="left" vertical="top" wrapText="1"/>
    </xf>
    <xf numFmtId="0" fontId="2" fillId="0" borderId="4" xfId="1" applyFont="1" applyBorder="1" applyAlignment="1">
      <alignment horizontal="center" vertical="top" wrapText="1"/>
    </xf>
    <xf numFmtId="0" fontId="1" fillId="0" borderId="4" xfId="1" applyFont="1" applyBorder="1" applyAlignment="1">
      <alignment horizontal="center" vertical="top" wrapText="1"/>
    </xf>
    <xf numFmtId="0" fontId="2" fillId="0" borderId="4" xfId="1" applyFont="1" applyBorder="1" applyAlignment="1">
      <alignment horizontal="left" vertical="top" wrapText="1"/>
    </xf>
    <xf numFmtId="0" fontId="1" fillId="0" borderId="4" xfId="1" applyFont="1" applyBorder="1" applyAlignment="1">
      <alignment horizontal="left" vertical="top" wrapText="1"/>
    </xf>
    <xf numFmtId="4" fontId="2" fillId="0" borderId="4" xfId="1" applyNumberFormat="1" applyFont="1" applyBorder="1" applyAlignment="1">
      <alignment horizontal="right" vertical="top"/>
    </xf>
    <xf numFmtId="4" fontId="8" fillId="0" borderId="4" xfId="0" applyNumberFormat="1" applyFont="1" applyBorder="1" applyAlignment="1">
      <alignment horizontal="right" vertical="top"/>
    </xf>
    <xf numFmtId="4" fontId="2" fillId="0" borderId="4" xfId="0" applyNumberFormat="1" applyFont="1" applyBorder="1" applyAlignment="1">
      <alignment horizontal="right" vertical="top"/>
    </xf>
    <xf numFmtId="4" fontId="1" fillId="0" borderId="4" xfId="1" applyNumberFormat="1" applyFont="1" applyBorder="1" applyAlignment="1">
      <alignment vertical="top"/>
    </xf>
    <xf numFmtId="4" fontId="1" fillId="0" borderId="4" xfId="1" applyNumberFormat="1" applyFont="1" applyBorder="1" applyAlignment="1">
      <alignment horizontal="right" vertical="top"/>
    </xf>
    <xf numFmtId="0" fontId="1" fillId="0" borderId="7" xfId="1" applyFont="1" applyBorder="1" applyAlignment="1">
      <alignment horizontal="left" vertical="top" wrapText="1"/>
    </xf>
    <xf numFmtId="4" fontId="7" fillId="0" borderId="4" xfId="0" applyNumberFormat="1" applyFont="1" applyBorder="1" applyAlignment="1">
      <alignment horizontal="right" vertical="top" wrapText="1"/>
    </xf>
    <xf numFmtId="0" fontId="1" fillId="0" borderId="4" xfId="1" applyFont="1" applyBorder="1" applyAlignment="1">
      <alignment horizontal="right" vertical="top" wrapText="1"/>
    </xf>
    <xf numFmtId="0" fontId="2" fillId="0" borderId="7" xfId="1" applyFont="1" applyBorder="1" applyAlignment="1">
      <alignment horizontal="left" vertical="top" wrapText="1"/>
    </xf>
    <xf numFmtId="0" fontId="2" fillId="0" borderId="6" xfId="1" applyFont="1" applyBorder="1" applyAlignment="1">
      <alignment horizontal="left" vertical="top" wrapText="1"/>
    </xf>
    <xf numFmtId="0" fontId="2" fillId="0" borderId="0" xfId="0" applyFont="1" applyAlignment="1">
      <alignment horizontal="right" vertical="top" wrapText="1"/>
    </xf>
    <xf numFmtId="0" fontId="2" fillId="0" borderId="0" xfId="1" applyFont="1" applyAlignment="1">
      <alignment horizontal="left" vertical="top" wrapText="1"/>
    </xf>
    <xf numFmtId="0" fontId="8" fillId="0" borderId="0" xfId="0" applyFont="1" applyAlignment="1">
      <alignment horizontal="right" vertical="top" wrapText="1"/>
    </xf>
    <xf numFmtId="0" fontId="4" fillId="0" borderId="11" xfId="1" applyFont="1" applyBorder="1" applyAlignment="1">
      <alignment horizontal="left" vertical="top" wrapText="1"/>
    </xf>
    <xf numFmtId="0" fontId="4" fillId="0" borderId="0" xfId="1" applyFont="1" applyAlignment="1">
      <alignment horizontal="left" vertical="top" wrapText="1"/>
    </xf>
    <xf numFmtId="0" fontId="1" fillId="0" borderId="0" xfId="0" applyFont="1" applyAlignment="1">
      <alignment horizontal="right" vertical="top" wrapText="1"/>
    </xf>
    <xf numFmtId="0" fontId="26" fillId="0" borderId="0" xfId="1" applyFont="1" applyAlignment="1">
      <alignment vertical="top" wrapText="1"/>
    </xf>
    <xf numFmtId="0" fontId="2" fillId="0" borderId="12" xfId="1" applyFont="1" applyBorder="1" applyAlignment="1">
      <alignment horizontal="left" vertical="top" wrapText="1"/>
    </xf>
    <xf numFmtId="0" fontId="2" fillId="0" borderId="12" xfId="1" applyFont="1" applyBorder="1" applyAlignment="1">
      <alignment horizontal="right" vertical="top" wrapText="1"/>
    </xf>
    <xf numFmtId="0" fontId="2" fillId="0" borderId="15" xfId="1" applyFont="1" applyBorder="1" applyAlignment="1">
      <alignment horizontal="left" vertical="top" wrapText="1"/>
    </xf>
    <xf numFmtId="4" fontId="2" fillId="0" borderId="12" xfId="1" applyNumberFormat="1" applyFont="1" applyBorder="1" applyAlignment="1">
      <alignment horizontal="right" vertical="top" wrapText="1"/>
    </xf>
    <xf numFmtId="4" fontId="1" fillId="0" borderId="4" xfId="1" applyNumberFormat="1" applyFont="1" applyBorder="1" applyAlignment="1">
      <alignment horizontal="right" vertical="top" wrapText="1"/>
    </xf>
    <xf numFmtId="4" fontId="2" fillId="0" borderId="4" xfId="1" applyNumberFormat="1" applyFont="1" applyBorder="1" applyAlignment="1">
      <alignment horizontal="right" vertical="top" wrapText="1"/>
    </xf>
    <xf numFmtId="4" fontId="2" fillId="0" borderId="7" xfId="1" applyNumberFormat="1" applyFont="1" applyBorder="1" applyAlignment="1">
      <alignment horizontal="right" vertical="top" wrapText="1"/>
    </xf>
    <xf numFmtId="0" fontId="2" fillId="0" borderId="7" xfId="1" applyFont="1" applyBorder="1" applyAlignment="1">
      <alignment horizontal="right" vertical="top" wrapText="1"/>
    </xf>
    <xf numFmtId="0" fontId="2" fillId="0" borderId="4" xfId="1" applyFont="1" applyBorder="1" applyAlignment="1">
      <alignment horizontal="right" vertical="top" wrapText="1"/>
    </xf>
    <xf numFmtId="0" fontId="2" fillId="0" borderId="1" xfId="1" applyFont="1" applyBorder="1" applyAlignment="1">
      <alignment horizontal="left" vertical="top" wrapText="1"/>
    </xf>
    <xf numFmtId="0" fontId="2" fillId="0" borderId="0" xfId="1" applyFont="1" applyAlignment="1">
      <alignment horizontal="right" vertical="top" wrapText="1"/>
    </xf>
    <xf numFmtId="4" fontId="7" fillId="0" borderId="4" xfId="0" applyNumberFormat="1" applyFont="1" applyBorder="1" applyAlignment="1">
      <alignment horizontal="right" vertical="top"/>
    </xf>
    <xf numFmtId="4" fontId="8" fillId="0" borderId="0" xfId="0" applyNumberFormat="1" applyFont="1" applyAlignment="1">
      <alignment horizontal="right" vertical="top" wrapText="1"/>
    </xf>
    <xf numFmtId="0" fontId="2" fillId="0" borderId="11" xfId="1" applyFont="1" applyBorder="1" applyAlignment="1">
      <alignment horizontal="left" vertical="top" wrapText="1"/>
    </xf>
    <xf numFmtId="0" fontId="28" fillId="0" borderId="0" xfId="0" applyFont="1" applyAlignment="1">
      <alignment horizontal="center" vertical="top" wrapText="1"/>
    </xf>
    <xf numFmtId="0" fontId="28" fillId="0" borderId="0" xfId="0" applyFont="1" applyAlignment="1">
      <alignment vertical="top" wrapText="1"/>
    </xf>
    <xf numFmtId="0" fontId="28" fillId="0" borderId="0" xfId="0" applyFont="1"/>
    <xf numFmtId="0" fontId="28" fillId="3" borderId="4" xfId="0" applyFont="1" applyFill="1" applyBorder="1" applyAlignment="1">
      <alignment horizontal="center" vertical="top" wrapText="1"/>
    </xf>
    <xf numFmtId="0" fontId="8" fillId="3" borderId="4" xfId="0" applyFont="1" applyFill="1" applyBorder="1" applyAlignment="1">
      <alignment horizontal="left" vertical="top" wrapText="1"/>
    </xf>
    <xf numFmtId="0" fontId="28" fillId="3" borderId="4" xfId="0" applyFont="1" applyFill="1" applyBorder="1"/>
    <xf numFmtId="0" fontId="8" fillId="3" borderId="4" xfId="0" applyFont="1" applyFill="1" applyBorder="1" applyAlignment="1">
      <alignment horizontal="center" vertical="top" wrapText="1"/>
    </xf>
    <xf numFmtId="0" fontId="8" fillId="0" borderId="4" xfId="0" applyFont="1" applyBorder="1" applyAlignment="1">
      <alignment horizontal="center" vertical="top" wrapText="1"/>
    </xf>
    <xf numFmtId="0" fontId="8" fillId="0" borderId="4" xfId="0" applyFont="1" applyBorder="1" applyAlignment="1">
      <alignment horizontal="left" vertical="top" wrapText="1"/>
    </xf>
    <xf numFmtId="0" fontId="28" fillId="0" borderId="4" xfId="0" applyFont="1" applyBorder="1"/>
    <xf numFmtId="0" fontId="30" fillId="0" borderId="4" xfId="0" applyFont="1" applyBorder="1" applyAlignment="1">
      <alignment horizontal="right" vertical="top"/>
    </xf>
    <xf numFmtId="0" fontId="8" fillId="0" borderId="4" xfId="0" applyFont="1" applyBorder="1" applyAlignment="1">
      <alignment horizontal="right" vertical="top" wrapText="1"/>
    </xf>
    <xf numFmtId="4" fontId="22" fillId="0" borderId="0" xfId="0" applyNumberFormat="1" applyFont="1" applyAlignment="1">
      <alignment horizontal="right" vertical="top"/>
    </xf>
    <xf numFmtId="0" fontId="7" fillId="0" borderId="4" xfId="0" applyFont="1" applyBorder="1" applyAlignment="1">
      <alignment horizontal="left" vertical="top" wrapText="1"/>
    </xf>
    <xf numFmtId="2" fontId="7" fillId="0" borderId="4" xfId="0" applyNumberFormat="1" applyFont="1" applyBorder="1" applyAlignment="1">
      <alignment horizontal="right" vertical="top" wrapText="1"/>
    </xf>
    <xf numFmtId="0" fontId="28" fillId="0" borderId="4" xfId="0" applyFont="1" applyBorder="1" applyAlignment="1">
      <alignment horizontal="center" vertical="top" wrapText="1"/>
    </xf>
    <xf numFmtId="0" fontId="7" fillId="0" borderId="4" xfId="0" applyFont="1" applyBorder="1" applyAlignment="1">
      <alignment horizontal="right" vertical="top" wrapText="1"/>
    </xf>
    <xf numFmtId="2" fontId="30" fillId="0" borderId="4" xfId="0" applyNumberFormat="1" applyFont="1" applyBorder="1" applyAlignment="1">
      <alignment horizontal="right" vertical="top"/>
    </xf>
    <xf numFmtId="0" fontId="7" fillId="0" borderId="4" xfId="0" applyFont="1" applyBorder="1" applyAlignment="1">
      <alignment vertical="top" wrapText="1"/>
    </xf>
    <xf numFmtId="0" fontId="22" fillId="0" borderId="4" xfId="0" applyFont="1" applyBorder="1" applyAlignment="1">
      <alignment horizontal="center" vertical="top" wrapText="1"/>
    </xf>
    <xf numFmtId="0" fontId="22" fillId="0" borderId="4" xfId="0" applyFont="1" applyBorder="1" applyAlignment="1">
      <alignment horizontal="left" vertical="top" wrapText="1"/>
    </xf>
    <xf numFmtId="4" fontId="22" fillId="0" borderId="4" xfId="0" applyNumberFormat="1" applyFont="1" applyBorder="1" applyAlignment="1">
      <alignment horizontal="right" vertical="top"/>
    </xf>
    <xf numFmtId="0" fontId="30" fillId="0" borderId="4" xfId="0" applyFont="1" applyBorder="1" applyAlignment="1">
      <alignment horizontal="left" vertical="top" wrapText="1"/>
    </xf>
    <xf numFmtId="4" fontId="30" fillId="0" borderId="4" xfId="0" applyNumberFormat="1" applyFont="1" applyBorder="1" applyAlignment="1">
      <alignment horizontal="right" vertical="top"/>
    </xf>
    <xf numFmtId="4" fontId="7" fillId="0" borderId="4" xfId="0" applyNumberFormat="1" applyFont="1" applyBorder="1" applyAlignment="1">
      <alignment horizontal="right" vertical="center" wrapText="1"/>
    </xf>
    <xf numFmtId="0" fontId="32" fillId="0" borderId="4" xfId="0" applyFont="1" applyBorder="1" applyAlignment="1">
      <alignment horizontal="center" vertical="top" wrapText="1"/>
    </xf>
    <xf numFmtId="0" fontId="28" fillId="0" borderId="4" xfId="0" applyFont="1" applyBorder="1" applyAlignment="1">
      <alignment vertical="top"/>
    </xf>
    <xf numFmtId="0" fontId="28" fillId="0" borderId="4" xfId="0" applyFont="1" applyBorder="1" applyAlignment="1">
      <alignment horizontal="right" vertical="top"/>
    </xf>
    <xf numFmtId="0" fontId="30" fillId="0" borderId="4" xfId="0" applyFont="1" applyBorder="1" applyAlignment="1">
      <alignment horizontal="center" vertical="top" wrapText="1"/>
    </xf>
    <xf numFmtId="0" fontId="22" fillId="0" borderId="4" xfId="0" applyFont="1" applyBorder="1" applyAlignment="1">
      <alignment vertical="top" wrapText="1"/>
    </xf>
    <xf numFmtId="0" fontId="30" fillId="0" borderId="4" xfId="0" applyFont="1" applyBorder="1" applyAlignment="1">
      <alignment vertical="top"/>
    </xf>
    <xf numFmtId="0" fontId="30" fillId="0" borderId="4" xfId="0" applyFont="1" applyBorder="1" applyAlignment="1">
      <alignment vertical="top" wrapText="1"/>
    </xf>
    <xf numFmtId="0" fontId="30" fillId="0" borderId="12" xfId="0" applyFont="1" applyBorder="1" applyAlignment="1">
      <alignment vertical="top" wrapText="1"/>
    </xf>
    <xf numFmtId="4" fontId="7" fillId="0" borderId="12" xfId="0" applyNumberFormat="1" applyFont="1" applyBorder="1" applyAlignment="1">
      <alignment horizontal="right" vertical="top" wrapText="1"/>
    </xf>
    <xf numFmtId="0" fontId="30" fillId="0" borderId="4" xfId="0" applyFont="1" applyBorder="1"/>
    <xf numFmtId="0" fontId="30" fillId="0" borderId="7" xfId="0" applyFont="1" applyBorder="1" applyAlignment="1">
      <alignment horizontal="center" vertical="top" wrapText="1"/>
    </xf>
    <xf numFmtId="0" fontId="33" fillId="0" borderId="6" xfId="0" applyFont="1" applyBorder="1" applyAlignment="1">
      <alignment horizontal="center" vertical="center" wrapText="1"/>
    </xf>
    <xf numFmtId="0" fontId="8" fillId="0" borderId="0" xfId="0" applyFont="1" applyAlignment="1">
      <alignment horizontal="right" vertical="top"/>
    </xf>
    <xf numFmtId="0" fontId="33" fillId="0" borderId="0" xfId="0" applyFont="1" applyAlignment="1">
      <alignment horizontal="center" vertical="center" wrapText="1"/>
    </xf>
    <xf numFmtId="0" fontId="33" fillId="0" borderId="0" xfId="0" applyFont="1" applyAlignment="1">
      <alignment horizontal="left" vertical="center" wrapText="1"/>
    </xf>
    <xf numFmtId="0" fontId="8" fillId="0" borderId="4" xfId="0" applyFont="1" applyBorder="1"/>
    <xf numFmtId="0" fontId="34" fillId="0" borderId="4" xfId="0" applyFont="1" applyBorder="1" applyAlignment="1">
      <alignment horizontal="center" vertical="top" wrapText="1"/>
    </xf>
    <xf numFmtId="0" fontId="28" fillId="0" borderId="4" xfId="0" applyFont="1" applyBorder="1" applyAlignment="1">
      <alignment vertical="top" wrapText="1"/>
    </xf>
    <xf numFmtId="0" fontId="7" fillId="0" borderId="4" xfId="0" applyFont="1" applyBorder="1"/>
    <xf numFmtId="0" fontId="37" fillId="0" borderId="4" xfId="0" applyFont="1" applyBorder="1" applyAlignment="1">
      <alignment horizontal="center" vertical="top" wrapText="1"/>
    </xf>
    <xf numFmtId="0" fontId="38" fillId="0" borderId="4" xfId="0" applyFont="1" applyBorder="1" applyAlignment="1">
      <alignment horizontal="left" vertical="top" wrapText="1"/>
    </xf>
    <xf numFmtId="0" fontId="30" fillId="0" borderId="4" xfId="0" applyFont="1" applyBorder="1" applyAlignment="1">
      <alignment horizontal="justify" vertical="top" wrapText="1"/>
    </xf>
    <xf numFmtId="0" fontId="7" fillId="0" borderId="4" xfId="0" applyFont="1" applyBorder="1" applyAlignment="1">
      <alignment horizontal="justify" vertical="top" wrapText="1"/>
    </xf>
    <xf numFmtId="0" fontId="7" fillId="0" borderId="4" xfId="0" applyFont="1" applyBorder="1" applyAlignment="1">
      <alignment horizontal="right" vertical="top"/>
    </xf>
    <xf numFmtId="0" fontId="30" fillId="0" borderId="1" xfId="0" applyFont="1" applyBorder="1" applyAlignment="1">
      <alignment horizontal="center" vertical="top" wrapText="1"/>
    </xf>
    <xf numFmtId="0" fontId="8" fillId="0" borderId="0" xfId="0" applyFont="1" applyAlignment="1">
      <alignment horizontal="left" vertical="top" wrapText="1"/>
    </xf>
    <xf numFmtId="0" fontId="30" fillId="0" borderId="0" xfId="0" applyFont="1" applyAlignment="1">
      <alignment vertical="top"/>
    </xf>
    <xf numFmtId="0" fontId="22" fillId="0" borderId="0" xfId="0" applyFont="1" applyAlignment="1">
      <alignment horizontal="right" vertical="top"/>
    </xf>
    <xf numFmtId="0" fontId="22" fillId="0" borderId="0" xfId="0" applyFont="1" applyAlignment="1">
      <alignment vertical="top"/>
    </xf>
    <xf numFmtId="4" fontId="22" fillId="0" borderId="0" xfId="0" applyNumberFormat="1" applyFont="1" applyAlignment="1">
      <alignment horizontal="right" vertical="center"/>
    </xf>
    <xf numFmtId="0" fontId="22" fillId="4" borderId="2" xfId="0" applyFont="1" applyFill="1" applyBorder="1" applyAlignment="1">
      <alignment horizontal="right" vertical="top" wrapText="1"/>
    </xf>
    <xf numFmtId="0" fontId="22" fillId="4" borderId="3" xfId="0" applyFont="1" applyFill="1" applyBorder="1" applyAlignment="1">
      <alignment horizontal="center" vertical="top" wrapText="1"/>
    </xf>
    <xf numFmtId="4" fontId="22" fillId="4" borderId="3" xfId="0" applyNumberFormat="1" applyFont="1" applyFill="1" applyBorder="1" applyAlignment="1">
      <alignment horizontal="center" vertical="center" wrapText="1"/>
    </xf>
    <xf numFmtId="4" fontId="8" fillId="4" borderId="4" xfId="0" applyNumberFormat="1" applyFont="1" applyFill="1" applyBorder="1" applyAlignment="1">
      <alignment horizontal="center" vertical="center" wrapText="1"/>
    </xf>
    <xf numFmtId="4" fontId="22" fillId="4" borderId="4" xfId="0" applyNumberFormat="1" applyFont="1" applyFill="1" applyBorder="1" applyAlignment="1">
      <alignment horizontal="center" vertical="top" wrapText="1"/>
    </xf>
    <xf numFmtId="0" fontId="22" fillId="0" borderId="12" xfId="0" applyFont="1" applyBorder="1" applyAlignment="1">
      <alignment vertical="top" wrapText="1"/>
    </xf>
    <xf numFmtId="0" fontId="30" fillId="0" borderId="3" xfId="0" applyFont="1" applyBorder="1" applyAlignment="1">
      <alignment vertical="top"/>
    </xf>
    <xf numFmtId="4" fontId="30" fillId="0" borderId="3" xfId="0" applyNumberFormat="1" applyFont="1" applyBorder="1" applyAlignment="1">
      <alignment horizontal="right" vertical="center"/>
    </xf>
    <xf numFmtId="4" fontId="30" fillId="0" borderId="4" xfId="0" applyNumberFormat="1" applyFont="1" applyBorder="1" applyAlignment="1">
      <alignment vertical="center"/>
    </xf>
    <xf numFmtId="4" fontId="30" fillId="0" borderId="4" xfId="0" applyNumberFormat="1" applyFont="1" applyBorder="1" applyAlignment="1">
      <alignment vertical="top"/>
    </xf>
    <xf numFmtId="4" fontId="22" fillId="0" borderId="4" xfId="0" applyNumberFormat="1" applyFont="1" applyBorder="1" applyAlignment="1">
      <alignment vertical="center"/>
    </xf>
    <xf numFmtId="0" fontId="22" fillId="0" borderId="3" xfId="0" applyFont="1" applyBorder="1" applyAlignment="1">
      <alignment vertical="top"/>
    </xf>
    <xf numFmtId="4" fontId="8" fillId="0" borderId="4" xfId="0" applyNumberFormat="1" applyFont="1" applyBorder="1" applyAlignment="1">
      <alignment horizontal="right" vertical="center"/>
    </xf>
    <xf numFmtId="4" fontId="22" fillId="0" borderId="4" xfId="0" applyNumberFormat="1" applyFont="1" applyBorder="1" applyAlignment="1">
      <alignment horizontal="right" vertical="center"/>
    </xf>
    <xf numFmtId="4" fontId="30" fillId="0" borderId="4" xfId="0" applyNumberFormat="1" applyFont="1" applyBorder="1" applyAlignment="1">
      <alignment horizontal="right" vertical="center"/>
    </xf>
    <xf numFmtId="4" fontId="8" fillId="0" borderId="4" xfId="0" applyNumberFormat="1" applyFont="1" applyBorder="1" applyAlignment="1">
      <alignment horizontal="right" vertical="center" wrapText="1"/>
    </xf>
    <xf numFmtId="4" fontId="7" fillId="0" borderId="0" xfId="0" applyNumberFormat="1" applyFont="1" applyAlignment="1">
      <alignment horizontal="right" vertical="center" wrapText="1"/>
    </xf>
    <xf numFmtId="4" fontId="8" fillId="0" borderId="4" xfId="0" applyNumberFormat="1" applyFont="1" applyFill="1" applyBorder="1" applyAlignment="1">
      <alignment horizontal="right" vertical="center" wrapText="1"/>
    </xf>
    <xf numFmtId="4" fontId="7" fillId="0" borderId="4" xfId="0" applyNumberFormat="1" applyFont="1" applyBorder="1" applyAlignment="1">
      <alignment horizontal="right" vertical="center"/>
    </xf>
    <xf numFmtId="0" fontId="22" fillId="0" borderId="3" xfId="0" applyFont="1" applyBorder="1" applyAlignment="1">
      <alignment horizontal="right" vertical="top"/>
    </xf>
    <xf numFmtId="0" fontId="30" fillId="0" borderId="7" xfId="0" applyFont="1" applyBorder="1" applyAlignment="1">
      <alignment vertical="top" wrapText="1"/>
    </xf>
    <xf numFmtId="0" fontId="22" fillId="0" borderId="5" xfId="0" applyFont="1" applyBorder="1" applyAlignment="1">
      <alignment vertical="top"/>
    </xf>
    <xf numFmtId="4" fontId="8" fillId="0" borderId="7" xfId="0" applyNumberFormat="1" applyFont="1" applyBorder="1" applyAlignment="1">
      <alignment horizontal="right" vertical="center" wrapText="1"/>
    </xf>
    <xf numFmtId="4" fontId="22" fillId="0" borderId="7" xfId="0" applyNumberFormat="1" applyFont="1" applyBorder="1" applyAlignment="1">
      <alignment horizontal="right" vertical="center"/>
    </xf>
    <xf numFmtId="0" fontId="30" fillId="0" borderId="6" xfId="0" applyFont="1" applyBorder="1" applyAlignment="1">
      <alignment vertical="top" wrapText="1"/>
    </xf>
    <xf numFmtId="0" fontId="22" fillId="0" borderId="6" xfId="0" applyFont="1" applyBorder="1" applyAlignment="1">
      <alignment vertical="top" wrapText="1"/>
    </xf>
    <xf numFmtId="0" fontId="22" fillId="0" borderId="6" xfId="0" applyFont="1" applyBorder="1" applyAlignment="1">
      <alignment vertical="top"/>
    </xf>
    <xf numFmtId="4" fontId="8" fillId="0" borderId="6" xfId="0" applyNumberFormat="1" applyFont="1" applyBorder="1" applyAlignment="1">
      <alignment horizontal="right" vertical="center" wrapText="1"/>
    </xf>
    <xf numFmtId="4" fontId="22" fillId="0" borderId="6" xfId="0" applyNumberFormat="1" applyFont="1" applyBorder="1" applyAlignment="1">
      <alignment horizontal="right" vertical="center"/>
    </xf>
    <xf numFmtId="4" fontId="8" fillId="0" borderId="0" xfId="0" applyNumberFormat="1" applyFont="1" applyFill="1" applyBorder="1" applyAlignment="1">
      <alignment horizontal="right" vertical="center" wrapText="1"/>
    </xf>
    <xf numFmtId="0" fontId="30" fillId="0" borderId="0" xfId="0" applyFont="1" applyBorder="1" applyAlignment="1">
      <alignment vertical="top" wrapText="1"/>
    </xf>
    <xf numFmtId="0" fontId="22" fillId="0" borderId="0" xfId="0" applyFont="1" applyBorder="1" applyAlignment="1">
      <alignment vertical="top" wrapText="1"/>
    </xf>
    <xf numFmtId="0" fontId="22" fillId="0" borderId="0" xfId="0" applyFont="1" applyBorder="1" applyAlignment="1">
      <alignment vertical="top"/>
    </xf>
    <xf numFmtId="4" fontId="8" fillId="0" borderId="0" xfId="0" applyNumberFormat="1" applyFont="1" applyBorder="1" applyAlignment="1">
      <alignment horizontal="right" vertical="center" wrapText="1"/>
    </xf>
    <xf numFmtId="4" fontId="22" fillId="0" borderId="0" xfId="0" applyNumberFormat="1" applyFont="1" applyBorder="1" applyAlignment="1">
      <alignment horizontal="right" vertical="center"/>
    </xf>
    <xf numFmtId="0" fontId="30" fillId="0" borderId="5" xfId="0" applyFont="1" applyBorder="1" applyAlignment="1">
      <alignment vertical="top"/>
    </xf>
    <xf numFmtId="4" fontId="30" fillId="0" borderId="0" xfId="0" applyNumberFormat="1" applyFont="1" applyAlignment="1">
      <alignment vertical="center"/>
    </xf>
    <xf numFmtId="4" fontId="22" fillId="0" borderId="0" xfId="0" applyNumberFormat="1" applyFont="1" applyAlignment="1">
      <alignment vertical="center"/>
    </xf>
    <xf numFmtId="164" fontId="8" fillId="0" borderId="6" xfId="0" applyNumberFormat="1" applyFont="1" applyFill="1" applyBorder="1" applyAlignment="1">
      <alignment horizontal="right" vertical="top" wrapText="1"/>
    </xf>
    <xf numFmtId="164" fontId="7" fillId="0" borderId="1" xfId="0" applyNumberFormat="1" applyFont="1" applyFill="1" applyBorder="1" applyAlignment="1">
      <alignment horizontal="right" vertical="top" wrapText="1"/>
    </xf>
    <xf numFmtId="165" fontId="7" fillId="0" borderId="1" xfId="0" applyNumberFormat="1" applyFont="1" applyFill="1" applyBorder="1" applyAlignment="1">
      <alignment horizontal="right" vertical="top" wrapText="1"/>
    </xf>
    <xf numFmtId="164" fontId="8" fillId="0" borderId="1" xfId="0" applyNumberFormat="1" applyFont="1" applyFill="1" applyBorder="1" applyAlignment="1">
      <alignment horizontal="right" vertical="top" wrapText="1"/>
    </xf>
    <xf numFmtId="165" fontId="8" fillId="0" borderId="1" xfId="0" applyNumberFormat="1" applyFont="1" applyFill="1" applyBorder="1" applyAlignment="1">
      <alignment horizontal="right" vertical="top" wrapText="1"/>
    </xf>
    <xf numFmtId="164" fontId="8" fillId="0" borderId="11" xfId="0" applyNumberFormat="1" applyFont="1" applyFill="1" applyBorder="1" applyAlignment="1">
      <alignment horizontal="right" vertical="top" wrapText="1"/>
    </xf>
    <xf numFmtId="0" fontId="30" fillId="0" borderId="10" xfId="0" applyFont="1" applyBorder="1" applyAlignment="1">
      <alignment vertical="top"/>
    </xf>
    <xf numFmtId="0" fontId="22" fillId="0" borderId="0" xfId="0" applyFont="1" applyBorder="1" applyAlignment="1">
      <alignment horizontal="right" vertical="center" wrapText="1"/>
    </xf>
    <xf numFmtId="4" fontId="8" fillId="0" borderId="0" xfId="0" applyNumberFormat="1" applyFont="1" applyBorder="1" applyAlignment="1">
      <alignment horizontal="right" vertical="center"/>
    </xf>
    <xf numFmtId="4" fontId="22" fillId="4" borderId="3" xfId="0" applyNumberFormat="1" applyFont="1" applyFill="1" applyBorder="1" applyAlignment="1">
      <alignment horizontal="right" vertical="center" wrapText="1"/>
    </xf>
    <xf numFmtId="4" fontId="8" fillId="0" borderId="16" xfId="0" applyNumberFormat="1" applyFont="1" applyFill="1" applyBorder="1" applyAlignment="1">
      <alignment horizontal="right" vertical="center" wrapText="1"/>
    </xf>
    <xf numFmtId="4" fontId="7" fillId="0" borderId="16" xfId="0" applyNumberFormat="1" applyFont="1" applyFill="1" applyBorder="1" applyAlignment="1">
      <alignment horizontal="right" vertical="center" wrapText="1"/>
    </xf>
    <xf numFmtId="4" fontId="7" fillId="0" borderId="4" xfId="0" applyNumberFormat="1" applyFont="1" applyFill="1" applyBorder="1" applyAlignment="1">
      <alignment horizontal="right" vertical="center" wrapText="1"/>
    </xf>
    <xf numFmtId="4" fontId="7" fillId="0" borderId="17" xfId="0" applyNumberFormat="1" applyFont="1" applyFill="1" applyBorder="1" applyAlignment="1">
      <alignment horizontal="right" vertical="center" wrapText="1"/>
    </xf>
    <xf numFmtId="4" fontId="1" fillId="0" borderId="4" xfId="0" applyNumberFormat="1" applyFont="1" applyBorder="1" applyAlignment="1">
      <alignment horizontal="right" vertical="center"/>
    </xf>
    <xf numFmtId="0" fontId="30" fillId="0" borderId="0" xfId="0" applyFont="1" applyBorder="1" applyAlignment="1">
      <alignment horizontal="right" vertical="center" wrapText="1"/>
    </xf>
    <xf numFmtId="0" fontId="30" fillId="0" borderId="0" xfId="0" applyFont="1" applyBorder="1" applyAlignment="1">
      <alignment vertical="top"/>
    </xf>
    <xf numFmtId="4" fontId="7" fillId="0" borderId="0" xfId="0" applyNumberFormat="1" applyFont="1" applyBorder="1" applyAlignment="1">
      <alignment horizontal="right" vertical="center" wrapText="1"/>
    </xf>
    <xf numFmtId="4" fontId="1" fillId="0" borderId="0" xfId="0" applyNumberFormat="1" applyFont="1" applyBorder="1" applyAlignment="1">
      <alignment horizontal="right" vertical="center"/>
    </xf>
    <xf numFmtId="0" fontId="22" fillId="0" borderId="12" xfId="0" applyFont="1" applyBorder="1" applyAlignment="1">
      <alignment horizontal="left" vertical="top" wrapText="1"/>
    </xf>
    <xf numFmtId="4" fontId="22" fillId="0" borderId="3" xfId="0" applyNumberFormat="1" applyFont="1" applyBorder="1" applyAlignment="1">
      <alignment horizontal="right" vertical="center" wrapText="1"/>
    </xf>
    <xf numFmtId="4" fontId="22" fillId="0" borderId="4" xfId="0" applyNumberFormat="1" applyFont="1" applyBorder="1" applyAlignment="1">
      <alignment horizontal="right" vertical="top" wrapText="1"/>
    </xf>
    <xf numFmtId="4" fontId="7" fillId="0" borderId="18" xfId="0" applyNumberFormat="1" applyFont="1" applyFill="1" applyBorder="1" applyAlignment="1">
      <alignment horizontal="right" vertical="center" wrapText="1"/>
    </xf>
    <xf numFmtId="4" fontId="2" fillId="0" borderId="4" xfId="0" applyNumberFormat="1" applyFont="1" applyBorder="1" applyAlignment="1">
      <alignment horizontal="right" vertical="center"/>
    </xf>
    <xf numFmtId="4" fontId="8" fillId="0" borderId="19" xfId="0" applyNumberFormat="1" applyFont="1" applyFill="1" applyBorder="1" applyAlignment="1">
      <alignment horizontal="right" vertical="center" wrapText="1"/>
    </xf>
    <xf numFmtId="0" fontId="30" fillId="0" borderId="8" xfId="0" applyFont="1" applyBorder="1" applyAlignment="1">
      <alignment vertical="top"/>
    </xf>
    <xf numFmtId="4" fontId="8" fillId="0" borderId="2" xfId="0" applyNumberFormat="1" applyFont="1" applyBorder="1" applyAlignment="1">
      <alignment horizontal="right" vertical="center" wrapText="1"/>
    </xf>
    <xf numFmtId="0" fontId="22" fillId="0" borderId="0" xfId="0" applyFont="1" applyBorder="1" applyAlignment="1">
      <alignment horizontal="left" vertical="top" wrapText="1"/>
    </xf>
    <xf numFmtId="0" fontId="22" fillId="0" borderId="0" xfId="0" applyFont="1" applyAlignment="1">
      <alignment horizontal="left" vertical="top"/>
    </xf>
    <xf numFmtId="0" fontId="22" fillId="4" borderId="4" xfId="0" applyFont="1" applyFill="1" applyBorder="1" applyAlignment="1">
      <alignment horizontal="center" vertical="center"/>
    </xf>
    <xf numFmtId="4" fontId="22" fillId="4" borderId="4" xfId="0" applyNumberFormat="1" applyFont="1" applyFill="1" applyBorder="1" applyAlignment="1">
      <alignment horizontal="center" vertical="center"/>
    </xf>
    <xf numFmtId="0" fontId="30" fillId="0" borderId="4" xfId="0" applyFont="1" applyBorder="1" applyAlignment="1">
      <alignment horizontal="right" vertical="center"/>
    </xf>
    <xf numFmtId="4" fontId="22" fillId="0" borderId="20" xfId="0" applyNumberFormat="1" applyFont="1" applyBorder="1" applyAlignment="1">
      <alignment horizontal="right" vertical="center"/>
    </xf>
    <xf numFmtId="4" fontId="22" fillId="0" borderId="3" xfId="0" applyNumberFormat="1" applyFont="1" applyBorder="1" applyAlignment="1">
      <alignment horizontal="right" vertical="center"/>
    </xf>
    <xf numFmtId="4" fontId="22" fillId="0" borderId="20" xfId="0" applyNumberFormat="1" applyFont="1" applyBorder="1" applyAlignment="1">
      <alignment horizontal="right" vertical="top"/>
    </xf>
    <xf numFmtId="4" fontId="22" fillId="0" borderId="3" xfId="0" applyNumberFormat="1" applyFont="1" applyBorder="1" applyAlignment="1">
      <alignment horizontal="right" vertical="top"/>
    </xf>
    <xf numFmtId="4" fontId="1" fillId="0" borderId="4" xfId="0" applyNumberFormat="1" applyFont="1" applyBorder="1" applyAlignment="1">
      <alignment horizontal="right" vertical="top"/>
    </xf>
    <xf numFmtId="0" fontId="30" fillId="0" borderId="0" xfId="0" applyFont="1" applyBorder="1" applyAlignment="1">
      <alignment horizontal="left" vertical="top" wrapText="1"/>
    </xf>
    <xf numFmtId="4" fontId="1" fillId="0" borderId="0" xfId="0" applyNumberFormat="1" applyFont="1" applyBorder="1" applyAlignment="1">
      <alignment horizontal="right" vertical="top"/>
    </xf>
    <xf numFmtId="0" fontId="30" fillId="0" borderId="0" xfId="0" applyFont="1" applyBorder="1" applyAlignment="1">
      <alignment horizontal="right" vertical="top"/>
    </xf>
    <xf numFmtId="4" fontId="2" fillId="0" borderId="0" xfId="0" applyNumberFormat="1" applyFont="1" applyBorder="1" applyAlignment="1">
      <alignment horizontal="right" vertical="top"/>
    </xf>
    <xf numFmtId="4" fontId="30" fillId="0" borderId="0" xfId="0" applyNumberFormat="1" applyFont="1" applyBorder="1" applyAlignment="1">
      <alignment horizontal="right" vertical="top"/>
    </xf>
    <xf numFmtId="4" fontId="22" fillId="0" borderId="0" xfId="0" applyNumberFormat="1" applyFont="1" applyBorder="1" applyAlignment="1">
      <alignment horizontal="right" vertical="top"/>
    </xf>
    <xf numFmtId="0" fontId="22" fillId="4" borderId="4" xfId="0" applyFont="1" applyFill="1" applyBorder="1" applyAlignment="1">
      <alignment horizontal="center" vertical="top"/>
    </xf>
    <xf numFmtId="4" fontId="22" fillId="4" borderId="4" xfId="0" applyNumberFormat="1" applyFont="1" applyFill="1" applyBorder="1" applyAlignment="1">
      <alignment horizontal="center" vertical="top"/>
    </xf>
    <xf numFmtId="4" fontId="22" fillId="0" borderId="1" xfId="0" applyNumberFormat="1" applyFont="1" applyBorder="1" applyAlignment="1">
      <alignment horizontal="right" vertical="top"/>
    </xf>
    <xf numFmtId="0" fontId="30" fillId="0" borderId="0" xfId="0" applyFont="1" applyAlignment="1">
      <alignment horizontal="right" vertical="center"/>
    </xf>
    <xf numFmtId="4" fontId="30" fillId="0" borderId="0" xfId="0" applyNumberFormat="1" applyFont="1" applyAlignment="1">
      <alignment horizontal="right" vertical="center"/>
    </xf>
    <xf numFmtId="0" fontId="0" fillId="0" borderId="0" xfId="0" applyAlignment="1">
      <alignment vertical="top"/>
    </xf>
    <xf numFmtId="0" fontId="16" fillId="0" borderId="0" xfId="0" applyFont="1"/>
    <xf numFmtId="0" fontId="45" fillId="0" borderId="0" xfId="0" applyFont="1"/>
    <xf numFmtId="0" fontId="6" fillId="0" borderId="0" xfId="0" applyFont="1" applyAlignment="1">
      <alignment vertical="center"/>
    </xf>
    <xf numFmtId="0" fontId="15" fillId="0" borderId="0" xfId="0" applyFont="1"/>
    <xf numFmtId="0" fontId="28" fillId="0" borderId="0" xfId="0" applyFont="1" applyAlignment="1">
      <alignment horizontal="right" vertical="top"/>
    </xf>
    <xf numFmtId="4" fontId="0" fillId="0" borderId="0" xfId="0" applyNumberFormat="1"/>
    <xf numFmtId="0" fontId="0" fillId="0" borderId="0" xfId="0" applyBorder="1"/>
    <xf numFmtId="4" fontId="30" fillId="0" borderId="0" xfId="0" applyNumberFormat="1" applyFont="1" applyAlignment="1">
      <alignment vertical="top"/>
    </xf>
    <xf numFmtId="0" fontId="22" fillId="0" borderId="7" xfId="0" applyFont="1" applyBorder="1" applyAlignment="1">
      <alignment horizontal="center" vertical="top" wrapText="1"/>
    </xf>
    <xf numFmtId="0" fontId="22" fillId="0" borderId="12" xfId="0" applyFont="1" applyBorder="1" applyAlignment="1">
      <alignment horizontal="center" vertical="top" wrapText="1"/>
    </xf>
    <xf numFmtId="0" fontId="22" fillId="0" borderId="4" xfId="0" applyFont="1" applyBorder="1" applyAlignment="1">
      <alignment horizontal="right" vertical="top"/>
    </xf>
    <xf numFmtId="0" fontId="30" fillId="0" borderId="4" xfId="0" applyFont="1" applyBorder="1" applyAlignment="1">
      <alignment horizontal="left" vertical="top" wrapText="1"/>
    </xf>
    <xf numFmtId="0" fontId="22" fillId="0" borderId="4" xfId="0" applyFont="1" applyBorder="1" applyAlignment="1">
      <alignment horizontal="left" vertical="top" wrapText="1"/>
    </xf>
    <xf numFmtId="4" fontId="22" fillId="0" borderId="0" xfId="0" applyNumberFormat="1" applyFont="1" applyBorder="1" applyAlignment="1">
      <alignment horizontal="right" vertical="top"/>
    </xf>
    <xf numFmtId="0" fontId="7" fillId="0" borderId="4" xfId="0" applyFont="1" applyBorder="1" applyAlignment="1">
      <alignment horizontal="left" vertical="top" wrapText="1"/>
    </xf>
    <xf numFmtId="0" fontId="22" fillId="0" borderId="0" xfId="0" applyFont="1" applyAlignment="1">
      <alignment horizontal="left" vertical="top"/>
    </xf>
    <xf numFmtId="0" fontId="22" fillId="0" borderId="4" xfId="0" applyFont="1" applyBorder="1" applyAlignment="1">
      <alignment vertical="top" wrapText="1"/>
    </xf>
    <xf numFmtId="0" fontId="22" fillId="0" borderId="2" xfId="0" applyFont="1" applyBorder="1" applyAlignment="1">
      <alignment vertical="top" wrapText="1"/>
    </xf>
    <xf numFmtId="0" fontId="30" fillId="0" borderId="4" xfId="0" applyFont="1" applyBorder="1" applyAlignment="1">
      <alignment vertical="top" wrapText="1"/>
    </xf>
    <xf numFmtId="0" fontId="30" fillId="0" borderId="2" xfId="0" applyFont="1" applyBorder="1" applyAlignment="1">
      <alignment vertical="top" wrapText="1"/>
    </xf>
    <xf numFmtId="0" fontId="30" fillId="0" borderId="1" xfId="0" applyFont="1" applyBorder="1" applyAlignment="1">
      <alignment horizontal="left" vertical="top" wrapText="1"/>
    </xf>
    <xf numFmtId="0" fontId="30" fillId="0" borderId="7" xfId="0" applyFont="1" applyBorder="1" applyAlignment="1">
      <alignment vertical="top" wrapText="1"/>
    </xf>
    <xf numFmtId="0" fontId="30" fillId="0" borderId="1" xfId="0" applyFont="1" applyBorder="1" applyAlignment="1">
      <alignment vertical="top" wrapText="1"/>
    </xf>
    <xf numFmtId="0" fontId="30" fillId="0" borderId="3" xfId="0" applyFont="1" applyBorder="1" applyAlignment="1">
      <alignment vertical="top" wrapText="1"/>
    </xf>
    <xf numFmtId="0" fontId="22" fillId="0" borderId="1" xfId="0" applyFont="1" applyBorder="1" applyAlignment="1">
      <alignment horizontal="center" vertical="top" wrapText="1"/>
    </xf>
    <xf numFmtId="4" fontId="22" fillId="0" borderId="1" xfId="0" applyNumberFormat="1" applyFont="1" applyBorder="1" applyAlignment="1">
      <alignment horizontal="right" vertical="top"/>
    </xf>
    <xf numFmtId="0" fontId="22" fillId="0" borderId="0" xfId="0" applyFont="1" applyAlignment="1">
      <alignment vertical="top" wrapText="1"/>
    </xf>
    <xf numFmtId="0" fontId="22" fillId="0" borderId="0" xfId="0" applyFont="1" applyAlignment="1">
      <alignment horizontal="right"/>
    </xf>
    <xf numFmtId="0" fontId="22" fillId="0" borderId="0" xfId="0" applyFont="1"/>
    <xf numFmtId="0" fontId="22" fillId="0" borderId="4" xfId="0" applyFont="1" applyBorder="1" applyAlignment="1">
      <alignment horizontal="center" vertical="top" wrapText="1"/>
    </xf>
    <xf numFmtId="4" fontId="7" fillId="0" borderId="0" xfId="0" applyNumberFormat="1" applyFont="1" applyAlignment="1">
      <alignment horizontal="right"/>
    </xf>
    <xf numFmtId="4" fontId="7" fillId="0" borderId="0" xfId="0" applyNumberFormat="1" applyFont="1" applyAlignment="1">
      <alignment horizontal="right" vertical="top" wrapText="1"/>
    </xf>
    <xf numFmtId="0" fontId="30" fillId="0" borderId="0" xfId="0" applyFont="1" applyAlignment="1">
      <alignment vertical="top" wrapText="1"/>
    </xf>
    <xf numFmtId="0" fontId="22" fillId="0" borderId="4" xfId="0" applyFont="1" applyBorder="1" applyAlignment="1">
      <alignment horizontal="center" vertical="top"/>
    </xf>
    <xf numFmtId="0" fontId="7" fillId="0" borderId="0" xfId="0" applyFont="1" applyAlignment="1">
      <alignment horizontal="right" vertical="center"/>
    </xf>
    <xf numFmtId="0" fontId="7" fillId="0" borderId="0" xfId="0" applyFont="1" applyAlignment="1">
      <alignment horizontal="right"/>
    </xf>
    <xf numFmtId="4" fontId="7" fillId="0" borderId="0" xfId="0" applyNumberFormat="1" applyFont="1" applyAlignment="1">
      <alignment horizontal="right" vertical="center"/>
    </xf>
    <xf numFmtId="0" fontId="8" fillId="0" borderId="1" xfId="0" applyFont="1" applyBorder="1" applyAlignment="1">
      <alignment horizontal="right" vertical="center" wrapText="1"/>
    </xf>
    <xf numFmtId="0" fontId="22" fillId="0" borderId="1" xfId="0" applyFont="1" applyBorder="1" applyAlignment="1">
      <alignment horizontal="center" vertical="top"/>
    </xf>
    <xf numFmtId="0" fontId="22" fillId="0" borderId="4" xfId="0" applyFont="1" applyBorder="1" applyAlignment="1">
      <alignment horizontal="center" vertical="center"/>
    </xf>
    <xf numFmtId="0" fontId="22" fillId="0" borderId="4" xfId="0" applyFont="1" applyBorder="1" applyAlignment="1">
      <alignment horizontal="center" vertical="center" wrapText="1"/>
    </xf>
    <xf numFmtId="0" fontId="22" fillId="0" borderId="0" xfId="0" applyFont="1" applyAlignment="1">
      <alignment horizontal="right" vertical="center"/>
    </xf>
    <xf numFmtId="0" fontId="30" fillId="0" borderId="0" xfId="0" applyFont="1" applyAlignment="1">
      <alignment horizontal="right" vertical="top"/>
    </xf>
    <xf numFmtId="0" fontId="7" fillId="0" borderId="0" xfId="0" applyFont="1" applyAlignment="1">
      <alignment horizontal="left" vertical="top" wrapText="1"/>
    </xf>
    <xf numFmtId="0" fontId="7" fillId="0" borderId="0" xfId="0" applyFont="1" applyAlignment="1">
      <alignment horizontal="right" vertical="center" wrapText="1"/>
    </xf>
    <xf numFmtId="0" fontId="7" fillId="0" borderId="0" xfId="0" applyFont="1" applyAlignment="1">
      <alignment horizontal="right" vertical="top" wrapText="1"/>
    </xf>
    <xf numFmtId="4" fontId="7" fillId="0" borderId="11" xfId="0" applyNumberFormat="1" applyFont="1" applyBorder="1" applyAlignment="1">
      <alignment horizontal="right" vertical="center" wrapText="1"/>
    </xf>
    <xf numFmtId="4" fontId="30" fillId="0" borderId="11" xfId="0" applyNumberFormat="1" applyFont="1" applyBorder="1" applyAlignment="1">
      <alignment horizontal="right" vertical="center"/>
    </xf>
    <xf numFmtId="0" fontId="7" fillId="0" borderId="21" xfId="0" applyFont="1" applyBorder="1" applyAlignment="1">
      <alignment horizontal="right" vertical="center" wrapText="1"/>
    </xf>
    <xf numFmtId="4" fontId="22" fillId="0" borderId="1" xfId="0" applyNumberFormat="1" applyFont="1" applyBorder="1" applyAlignment="1">
      <alignment horizontal="right" vertical="center"/>
    </xf>
    <xf numFmtId="4" fontId="22" fillId="0" borderId="11" xfId="0" applyNumberFormat="1" applyFont="1" applyBorder="1" applyAlignment="1">
      <alignment horizontal="right" vertical="center"/>
    </xf>
    <xf numFmtId="0" fontId="8" fillId="0" borderId="22" xfId="0" applyFont="1" applyBorder="1" applyAlignment="1">
      <alignment horizontal="right" vertical="center" wrapText="1"/>
    </xf>
    <xf numFmtId="0" fontId="8" fillId="0" borderId="23" xfId="0" applyFont="1" applyBorder="1" applyAlignment="1">
      <alignment horizontal="right" vertical="center" wrapText="1"/>
    </xf>
    <xf numFmtId="4" fontId="1" fillId="0" borderId="0" xfId="0" applyNumberFormat="1" applyFont="1" applyAlignment="1">
      <alignment horizontal="right" vertical="center" wrapText="1"/>
    </xf>
    <xf numFmtId="0" fontId="16" fillId="0" borderId="0" xfId="0" applyFont="1" applyAlignment="1">
      <alignment vertical="top"/>
    </xf>
    <xf numFmtId="0" fontId="34" fillId="0" borderId="0" xfId="0" applyFont="1" applyAlignment="1">
      <alignment vertical="top"/>
    </xf>
    <xf numFmtId="4" fontId="8" fillId="0" borderId="0" xfId="0" applyNumberFormat="1" applyFont="1" applyAlignment="1">
      <alignment horizontal="right" vertical="center"/>
    </xf>
    <xf numFmtId="4" fontId="8" fillId="0" borderId="0" xfId="0" applyNumberFormat="1" applyFont="1" applyAlignment="1">
      <alignment horizontal="right" vertical="center" wrapText="1"/>
    </xf>
    <xf numFmtId="0" fontId="8" fillId="0" borderId="0" xfId="0" applyFont="1" applyAlignment="1">
      <alignment horizontal="right" vertical="center" wrapText="1"/>
    </xf>
    <xf numFmtId="0" fontId="22" fillId="0" borderId="0" xfId="0" applyFont="1" applyAlignment="1">
      <alignment horizontal="right" vertical="top" wrapText="1"/>
    </xf>
    <xf numFmtId="4" fontId="22" fillId="0" borderId="0" xfId="0" applyNumberFormat="1" applyFont="1" applyAlignment="1">
      <alignment horizontal="right" vertical="center" wrapText="1"/>
    </xf>
    <xf numFmtId="0" fontId="22" fillId="0" borderId="0" xfId="0" applyFont="1" applyAlignment="1">
      <alignment horizontal="right" vertical="center" wrapText="1"/>
    </xf>
    <xf numFmtId="0" fontId="16" fillId="0" borderId="0" xfId="0" applyFont="1" applyAlignment="1">
      <alignment vertical="top" wrapText="1"/>
    </xf>
    <xf numFmtId="4" fontId="1" fillId="0" borderId="0" xfId="0" applyNumberFormat="1" applyFont="1"/>
    <xf numFmtId="4" fontId="22" fillId="0" borderId="1" xfId="0" applyNumberFormat="1" applyFont="1" applyBorder="1" applyAlignment="1">
      <alignment horizontal="right" vertical="center" wrapText="1"/>
    </xf>
    <xf numFmtId="0" fontId="0" fillId="0" borderId="0" xfId="0" applyAlignment="1">
      <alignment vertical="top" wrapText="1"/>
    </xf>
    <xf numFmtId="4" fontId="1" fillId="0" borderId="11" xfId="0" applyNumberFormat="1" applyFont="1" applyBorder="1"/>
    <xf numFmtId="4" fontId="2" fillId="0" borderId="11" xfId="0" applyNumberFormat="1" applyFont="1" applyBorder="1" applyAlignment="1">
      <alignment vertical="center"/>
    </xf>
    <xf numFmtId="0" fontId="8" fillId="0" borderId="1" xfId="0" applyFont="1" applyBorder="1" applyAlignment="1">
      <alignment horizontal="right" vertical="center"/>
    </xf>
    <xf numFmtId="4" fontId="1" fillId="0" borderId="11" xfId="0" applyNumberFormat="1" applyFont="1" applyBorder="1" applyAlignment="1">
      <alignment horizontal="right" vertical="center"/>
    </xf>
    <xf numFmtId="0" fontId="8" fillId="0" borderId="0" xfId="0" applyFont="1" applyAlignment="1">
      <alignment horizontal="left" vertical="center" wrapText="1"/>
    </xf>
    <xf numFmtId="4" fontId="2" fillId="0" borderId="1" xfId="0" applyNumberFormat="1" applyFont="1" applyBorder="1" applyAlignment="1">
      <alignment vertical="center"/>
    </xf>
    <xf numFmtId="4" fontId="8" fillId="0" borderId="1" xfId="0" applyNumberFormat="1" applyFont="1" applyBorder="1" applyAlignment="1">
      <alignment horizontal="right" vertical="center" wrapText="1"/>
    </xf>
    <xf numFmtId="0" fontId="8" fillId="0" borderId="0" xfId="0" applyFont="1" applyAlignment="1">
      <alignment vertical="top"/>
    </xf>
    <xf numFmtId="166" fontId="47" fillId="0" borderId="0" xfId="0" applyNumberFormat="1" applyFont="1" applyAlignment="1">
      <alignment horizontal="right" vertical="top" wrapText="1"/>
    </xf>
    <xf numFmtId="0" fontId="48" fillId="0" borderId="0" xfId="0" applyFont="1" applyAlignment="1">
      <alignment vertical="top" wrapText="1"/>
    </xf>
    <xf numFmtId="0" fontId="49" fillId="0" borderId="0" xfId="0" applyFont="1"/>
    <xf numFmtId="0" fontId="7" fillId="0" borderId="0" xfId="0" applyFont="1" applyAlignment="1">
      <alignment horizontal="right" vertical="top"/>
    </xf>
    <xf numFmtId="4" fontId="7" fillId="0" borderId="0" xfId="0" applyNumberFormat="1" applyFont="1"/>
    <xf numFmtId="4" fontId="1" fillId="0" borderId="0" xfId="0" applyNumberFormat="1" applyFont="1" applyAlignment="1">
      <alignment horizontal="right"/>
    </xf>
    <xf numFmtId="4" fontId="30" fillId="0" borderId="11" xfId="0" applyNumberFormat="1" applyFont="1" applyBorder="1" applyAlignment="1">
      <alignment horizontal="right" vertical="center" wrapText="1"/>
    </xf>
    <xf numFmtId="4" fontId="2" fillId="0" borderId="11" xfId="0" applyNumberFormat="1" applyFont="1" applyBorder="1"/>
    <xf numFmtId="4" fontId="30" fillId="0" borderId="0" xfId="0" applyNumberFormat="1" applyFont="1" applyAlignment="1">
      <alignment vertical="top" wrapText="1"/>
    </xf>
    <xf numFmtId="0" fontId="1" fillId="0" borderId="0" xfId="0" applyFont="1" applyAlignment="1">
      <alignment horizontal="right" vertical="center" wrapText="1"/>
    </xf>
    <xf numFmtId="4" fontId="7" fillId="0" borderId="11" xfId="0" applyNumberFormat="1" applyFont="1" applyBorder="1" applyAlignment="1">
      <alignment horizontal="right" vertical="top" wrapText="1"/>
    </xf>
    <xf numFmtId="0" fontId="8" fillId="0" borderId="0" xfId="0" applyFont="1" applyAlignment="1">
      <alignment vertical="top" wrapText="1"/>
    </xf>
    <xf numFmtId="0" fontId="30" fillId="0" borderId="0" xfId="0" applyFont="1" applyAlignment="1">
      <alignment horizontal="right" vertical="top" wrapText="1"/>
    </xf>
    <xf numFmtId="0" fontId="7" fillId="0" borderId="0" xfId="0" applyFont="1" applyAlignment="1">
      <alignment vertical="top" wrapText="1"/>
    </xf>
    <xf numFmtId="0" fontId="30" fillId="0" borderId="11" xfId="0" applyFont="1" applyBorder="1" applyAlignment="1">
      <alignment horizontal="right" vertical="center" wrapText="1"/>
    </xf>
    <xf numFmtId="4" fontId="22" fillId="0" borderId="11" xfId="0" applyNumberFormat="1" applyFont="1" applyBorder="1" applyAlignment="1">
      <alignment horizontal="right" vertical="center" wrapText="1"/>
    </xf>
    <xf numFmtId="0" fontId="22" fillId="0" borderId="11" xfId="0" applyFont="1" applyBorder="1" applyAlignment="1">
      <alignment horizontal="right" vertical="center" wrapText="1"/>
    </xf>
    <xf numFmtId="0" fontId="8" fillId="0" borderId="0" xfId="0" applyFont="1" applyAlignment="1">
      <alignment wrapText="1"/>
    </xf>
    <xf numFmtId="0" fontId="22" fillId="0" borderId="1" xfId="0" applyFont="1" applyBorder="1" applyAlignment="1">
      <alignment horizontal="right" vertical="center" wrapText="1"/>
    </xf>
    <xf numFmtId="4" fontId="30" fillId="0" borderId="0" xfId="0" applyNumberFormat="1" applyFont="1" applyAlignment="1">
      <alignment horizontal="right" vertical="center" wrapText="1"/>
    </xf>
    <xf numFmtId="4" fontId="2" fillId="0" borderId="1" xfId="0" applyNumberFormat="1" applyFont="1" applyBorder="1"/>
    <xf numFmtId="0" fontId="8" fillId="0" borderId="23" xfId="0" applyFont="1" applyBorder="1" applyAlignment="1">
      <alignment horizontal="right" vertical="center"/>
    </xf>
    <xf numFmtId="4" fontId="2" fillId="0" borderId="0" xfId="0" applyNumberFormat="1" applyFont="1"/>
    <xf numFmtId="0" fontId="8" fillId="0" borderId="0" xfId="0" applyFont="1" applyAlignment="1">
      <alignment horizontal="right" vertical="center"/>
    </xf>
    <xf numFmtId="0" fontId="0" fillId="0" borderId="0" xfId="0" applyAlignment="1">
      <alignment horizontal="justify" vertical="center" wrapText="1"/>
    </xf>
    <xf numFmtId="0" fontId="30" fillId="0" borderId="0" xfId="0" applyFont="1"/>
    <xf numFmtId="0" fontId="53" fillId="0" borderId="0" xfId="0" applyFont="1" applyAlignment="1">
      <alignment vertical="top"/>
    </xf>
    <xf numFmtId="0" fontId="30" fillId="0" borderId="7" xfId="0" applyFont="1" applyBorder="1" applyAlignment="1">
      <alignment horizontal="right"/>
    </xf>
    <xf numFmtId="0" fontId="30" fillId="0" borderId="7" xfId="0" applyFont="1" applyBorder="1"/>
    <xf numFmtId="0" fontId="22" fillId="0" borderId="7" xfId="0" applyFont="1" applyBorder="1" applyAlignment="1">
      <alignment horizontal="right"/>
    </xf>
    <xf numFmtId="0" fontId="53" fillId="0" borderId="7" xfId="0" applyFont="1" applyBorder="1" applyAlignment="1">
      <alignment horizontal="right"/>
    </xf>
    <xf numFmtId="0" fontId="22" fillId="0" borderId="7" xfId="0" applyFont="1" applyBorder="1" applyAlignment="1">
      <alignment horizontal="center"/>
    </xf>
    <xf numFmtId="0" fontId="22" fillId="0" borderId="0" xfId="0" applyFont="1" applyAlignment="1">
      <alignment horizontal="center"/>
    </xf>
    <xf numFmtId="0" fontId="30" fillId="0" borderId="4" xfId="0" applyFont="1" applyBorder="1" applyAlignment="1">
      <alignment horizontal="right"/>
    </xf>
    <xf numFmtId="0" fontId="30" fillId="0" borderId="12" xfId="0" applyFont="1" applyBorder="1" applyAlignment="1">
      <alignment horizontal="right"/>
    </xf>
    <xf numFmtId="4" fontId="30" fillId="0" borderId="4" xfId="0" applyNumberFormat="1" applyFont="1" applyBorder="1" applyAlignment="1">
      <alignment horizontal="right"/>
    </xf>
    <xf numFmtId="4" fontId="7" fillId="0" borderId="4" xfId="0" applyNumberFormat="1" applyFont="1" applyBorder="1" applyAlignment="1">
      <alignment horizontal="right"/>
    </xf>
    <xf numFmtId="167" fontId="30" fillId="0" borderId="4" xfId="0" applyNumberFormat="1" applyFont="1" applyBorder="1" applyAlignment="1">
      <alignment horizontal="right" vertical="top"/>
    </xf>
    <xf numFmtId="4" fontId="30" fillId="0" borderId="3" xfId="0" applyNumberFormat="1" applyFont="1" applyBorder="1" applyAlignment="1">
      <alignment horizontal="right" vertical="top"/>
    </xf>
    <xf numFmtId="4" fontId="30" fillId="0" borderId="4" xfId="0" applyNumberFormat="1" applyFont="1" applyBorder="1"/>
    <xf numFmtId="4" fontId="7" fillId="0" borderId="3" xfId="0" applyNumberFormat="1" applyFont="1" applyBorder="1" applyAlignment="1">
      <alignment horizontal="right" vertical="top"/>
    </xf>
    <xf numFmtId="1" fontId="30" fillId="0" borderId="4" xfId="0" applyNumberFormat="1" applyFont="1" applyBorder="1" applyAlignment="1">
      <alignment horizontal="right" vertical="top"/>
    </xf>
    <xf numFmtId="168" fontId="30" fillId="0" borderId="0" xfId="0" applyNumberFormat="1" applyFont="1" applyAlignment="1">
      <alignment horizontal="right" vertical="top"/>
    </xf>
    <xf numFmtId="4" fontId="7" fillId="0" borderId="0" xfId="0" applyNumberFormat="1" applyFont="1" applyAlignment="1">
      <alignment horizontal="right" vertical="top"/>
    </xf>
    <xf numFmtId="167" fontId="22" fillId="0" borderId="4" xfId="0" applyNumberFormat="1" applyFont="1" applyBorder="1" applyAlignment="1">
      <alignment horizontal="right" vertical="top"/>
    </xf>
    <xf numFmtId="4" fontId="30" fillId="0" borderId="3" xfId="0" applyNumberFormat="1" applyFont="1" applyBorder="1" applyAlignment="1">
      <alignment horizontal="right"/>
    </xf>
    <xf numFmtId="167" fontId="30" fillId="0" borderId="4" xfId="0" applyNumberFormat="1" applyFont="1" applyBorder="1" applyAlignment="1">
      <alignment horizontal="right"/>
    </xf>
    <xf numFmtId="1" fontId="30" fillId="0" borderId="4" xfId="0" applyNumberFormat="1" applyFont="1" applyBorder="1" applyAlignment="1">
      <alignment horizontal="right"/>
    </xf>
    <xf numFmtId="4" fontId="22" fillId="0" borderId="4" xfId="0" applyNumberFormat="1" applyFont="1" applyBorder="1" applyAlignment="1">
      <alignment horizontal="right"/>
    </xf>
    <xf numFmtId="4" fontId="8" fillId="0" borderId="0" xfId="0" applyNumberFormat="1" applyFont="1" applyAlignment="1">
      <alignment horizontal="right" vertical="top"/>
    </xf>
    <xf numFmtId="1" fontId="22" fillId="0" borderId="4" xfId="0" applyNumberFormat="1" applyFont="1" applyBorder="1" applyAlignment="1">
      <alignment horizontal="right" vertical="top"/>
    </xf>
    <xf numFmtId="4" fontId="22" fillId="0" borderId="4" xfId="0" applyNumberFormat="1" applyFont="1" applyBorder="1" applyAlignment="1">
      <alignment vertical="top" wrapText="1"/>
    </xf>
    <xf numFmtId="4" fontId="8" fillId="0" borderId="3" xfId="0" applyNumberFormat="1" applyFont="1" applyBorder="1" applyAlignment="1">
      <alignment horizontal="right"/>
    </xf>
    <xf numFmtId="167" fontId="22" fillId="0" borderId="4" xfId="0" applyNumberFormat="1" applyFont="1" applyBorder="1" applyAlignment="1">
      <alignment horizontal="right" vertical="top" wrapText="1"/>
    </xf>
    <xf numFmtId="0" fontId="30" fillId="0" borderId="0" xfId="0" applyFont="1" applyAlignment="1">
      <alignment horizontal="left" vertical="top" wrapText="1"/>
    </xf>
    <xf numFmtId="168" fontId="22" fillId="0" borderId="4" xfId="0" applyNumberFormat="1" applyFont="1" applyBorder="1" applyAlignment="1">
      <alignment horizontal="center" vertical="top" wrapText="1"/>
    </xf>
    <xf numFmtId="168" fontId="30" fillId="0" borderId="4" xfId="0" applyNumberFormat="1" applyFont="1" applyBorder="1" applyAlignment="1">
      <alignment horizontal="right"/>
    </xf>
    <xf numFmtId="168" fontId="30" fillId="0" borderId="4" xfId="0" applyNumberFormat="1" applyFont="1" applyBorder="1"/>
    <xf numFmtId="168" fontId="22" fillId="0" borderId="4" xfId="0" applyNumberFormat="1" applyFont="1" applyBorder="1" applyAlignment="1">
      <alignment horizontal="right"/>
    </xf>
    <xf numFmtId="0" fontId="53" fillId="0" borderId="4" xfId="0" applyFont="1" applyBorder="1" applyAlignment="1">
      <alignment horizontal="right"/>
    </xf>
    <xf numFmtId="168" fontId="7" fillId="0" borderId="4" xfId="0" applyNumberFormat="1" applyFont="1" applyBorder="1" applyAlignment="1">
      <alignment horizontal="right" vertical="top" wrapText="1"/>
    </xf>
    <xf numFmtId="3" fontId="30" fillId="0" borderId="4" xfId="0" applyNumberFormat="1" applyFont="1" applyBorder="1" applyAlignment="1">
      <alignment horizontal="right" vertical="top"/>
    </xf>
    <xf numFmtId="3" fontId="7" fillId="0" borderId="4" xfId="0" applyNumberFormat="1" applyFont="1" applyBorder="1" applyAlignment="1">
      <alignment horizontal="right" vertical="top" wrapText="1"/>
    </xf>
    <xf numFmtId="0" fontId="30" fillId="0" borderId="0" xfId="3" applyNumberFormat="1" applyFont="1"/>
    <xf numFmtId="3" fontId="8" fillId="0" borderId="4" xfId="0" applyNumberFormat="1" applyFont="1" applyBorder="1" applyAlignment="1">
      <alignment horizontal="right" vertical="top" wrapText="1"/>
    </xf>
    <xf numFmtId="168" fontId="7" fillId="0" borderId="0" xfId="0" applyNumberFormat="1" applyFont="1" applyAlignment="1">
      <alignment horizontal="right" vertical="top" wrapText="1"/>
    </xf>
    <xf numFmtId="168" fontId="30" fillId="0" borderId="0" xfId="0" applyNumberFormat="1" applyFont="1"/>
    <xf numFmtId="168" fontId="30" fillId="0" borderId="0" xfId="0" applyNumberFormat="1" applyFont="1" applyAlignment="1">
      <alignment horizontal="right"/>
    </xf>
    <xf numFmtId="0" fontId="30" fillId="0" borderId="0" xfId="0" applyFont="1" applyAlignment="1">
      <alignment wrapText="1"/>
    </xf>
    <xf numFmtId="0" fontId="30" fillId="0" borderId="0" xfId="0" applyFont="1" applyAlignment="1">
      <alignment horizontal="justify" vertical="top" wrapText="1"/>
    </xf>
    <xf numFmtId="168" fontId="30" fillId="0" borderId="0" xfId="0" applyNumberFormat="1" applyFont="1" applyAlignment="1">
      <alignment horizontal="justify" vertical="top" wrapText="1"/>
    </xf>
    <xf numFmtId="4" fontId="8" fillId="0" borderId="3" xfId="0" applyNumberFormat="1" applyFont="1" applyBorder="1" applyAlignment="1">
      <alignment horizontal="right" vertical="top"/>
    </xf>
    <xf numFmtId="0" fontId="22" fillId="0" borderId="0" xfId="0" applyFont="1" applyAlignment="1">
      <alignment horizontal="center" vertical="top"/>
    </xf>
    <xf numFmtId="168" fontId="22" fillId="0" borderId="0" xfId="0" applyNumberFormat="1" applyFont="1" applyAlignment="1">
      <alignment horizontal="center" vertical="top"/>
    </xf>
    <xf numFmtId="168" fontId="8" fillId="0" borderId="0" xfId="0" applyNumberFormat="1" applyFont="1" applyAlignment="1">
      <alignment horizontal="right" vertical="top"/>
    </xf>
    <xf numFmtId="168" fontId="22" fillId="0" borderId="0" xfId="0" applyNumberFormat="1" applyFont="1" applyAlignment="1">
      <alignment horizontal="right" vertical="top"/>
    </xf>
    <xf numFmtId="0" fontId="44" fillId="0" borderId="0" xfId="0" applyFont="1"/>
    <xf numFmtId="168" fontId="22" fillId="0" borderId="0" xfId="0" applyNumberFormat="1" applyFont="1"/>
    <xf numFmtId="168" fontId="22" fillId="0" borderId="4" xfId="0" applyNumberFormat="1" applyFont="1" applyBorder="1" applyAlignment="1">
      <alignment vertical="top" wrapText="1"/>
    </xf>
    <xf numFmtId="168" fontId="22" fillId="0" borderId="3" xfId="0" applyNumberFormat="1" applyFont="1" applyBorder="1" applyAlignment="1">
      <alignment horizontal="left" vertical="top" wrapText="1"/>
    </xf>
    <xf numFmtId="4" fontId="30" fillId="0" borderId="3" xfId="0" applyNumberFormat="1" applyFont="1" applyBorder="1" applyAlignment="1">
      <alignment horizontal="right" vertical="top" wrapText="1"/>
    </xf>
    <xf numFmtId="4" fontId="30" fillId="0" borderId="4" xfId="0" applyNumberFormat="1" applyFont="1" applyBorder="1" applyAlignment="1">
      <alignment horizontal="right" vertical="top" wrapText="1"/>
    </xf>
    <xf numFmtId="4" fontId="30" fillId="0" borderId="4" xfId="0" applyNumberFormat="1" applyFont="1" applyBorder="1" applyAlignment="1">
      <alignment vertical="top" wrapText="1"/>
    </xf>
    <xf numFmtId="0" fontId="22" fillId="0" borderId="4" xfId="0" applyFont="1" applyBorder="1" applyAlignment="1">
      <alignment horizontal="center"/>
    </xf>
    <xf numFmtId="4" fontId="22" fillId="0" borderId="4" xfId="0" applyNumberFormat="1" applyFont="1" applyBorder="1"/>
    <xf numFmtId="4" fontId="22" fillId="0" borderId="0" xfId="0" applyNumberFormat="1" applyFont="1"/>
    <xf numFmtId="4" fontId="22" fillId="0" borderId="0" xfId="0" applyNumberFormat="1" applyFont="1" applyAlignment="1">
      <alignment horizontal="right" wrapText="1"/>
    </xf>
    <xf numFmtId="0" fontId="22" fillId="0" borderId="1" xfId="0" applyFont="1" applyBorder="1" applyAlignment="1">
      <alignment vertical="top" wrapText="1"/>
    </xf>
    <xf numFmtId="168" fontId="22" fillId="0" borderId="1" xfId="0" applyNumberFormat="1" applyFont="1" applyBorder="1" applyAlignment="1">
      <alignment horizontal="center"/>
    </xf>
    <xf numFmtId="168" fontId="8" fillId="0" borderId="1" xfId="0" applyNumberFormat="1" applyFont="1" applyBorder="1" applyAlignment="1">
      <alignment horizontal="center" vertical="top" wrapText="1"/>
    </xf>
    <xf numFmtId="168" fontId="7" fillId="0" borderId="0" xfId="0" applyNumberFormat="1" applyFont="1" applyAlignment="1">
      <alignment horizontal="right" vertical="center"/>
    </xf>
    <xf numFmtId="169" fontId="7" fillId="0" borderId="0" xfId="0" applyNumberFormat="1" applyFont="1" applyAlignment="1">
      <alignment horizontal="right" vertical="center"/>
    </xf>
    <xf numFmtId="170" fontId="7" fillId="0" borderId="0" xfId="0" applyNumberFormat="1" applyFont="1" applyAlignment="1">
      <alignment horizontal="right"/>
    </xf>
    <xf numFmtId="168" fontId="30" fillId="0" borderId="11" xfId="0" applyNumberFormat="1" applyFont="1" applyBorder="1" applyAlignment="1">
      <alignment horizontal="right"/>
    </xf>
    <xf numFmtId="0" fontId="30" fillId="0" borderId="11" xfId="0" applyFont="1" applyBorder="1" applyAlignment="1">
      <alignment horizontal="right"/>
    </xf>
    <xf numFmtId="0" fontId="30" fillId="0" borderId="0" xfId="0" applyFont="1" applyAlignment="1">
      <alignment horizontal="right"/>
    </xf>
    <xf numFmtId="168" fontId="8" fillId="0" borderId="0" xfId="0" applyNumberFormat="1" applyFont="1" applyAlignment="1">
      <alignment horizontal="left" vertical="center" wrapText="1"/>
    </xf>
    <xf numFmtId="169" fontId="8" fillId="0" borderId="1" xfId="0" applyNumberFormat="1" applyFont="1" applyBorder="1" applyAlignment="1">
      <alignment horizontal="right"/>
    </xf>
    <xf numFmtId="168" fontId="8" fillId="0" borderId="1" xfId="0" applyNumberFormat="1" applyFont="1" applyBorder="1" applyAlignment="1">
      <alignment horizontal="right" vertical="center"/>
    </xf>
    <xf numFmtId="43" fontId="8" fillId="0" borderId="1" xfId="2" applyFont="1" applyBorder="1" applyAlignment="1">
      <alignment horizontal="right" vertical="center" wrapText="1"/>
    </xf>
    <xf numFmtId="168" fontId="7" fillId="0" borderId="0" xfId="0" applyNumberFormat="1" applyFont="1"/>
    <xf numFmtId="2" fontId="7" fillId="0" borderId="0" xfId="0" applyNumberFormat="1" applyFont="1" applyAlignment="1">
      <alignment horizontal="right" vertical="top" wrapText="1"/>
    </xf>
    <xf numFmtId="168" fontId="7" fillId="0" borderId="0" xfId="0" applyNumberFormat="1" applyFont="1" applyAlignment="1">
      <alignment vertical="center"/>
    </xf>
    <xf numFmtId="0" fontId="7" fillId="0" borderId="0" xfId="0" applyFont="1"/>
    <xf numFmtId="2" fontId="7" fillId="0" borderId="0" xfId="0" applyNumberFormat="1" applyFont="1" applyAlignment="1">
      <alignment horizontal="right" vertical="center" wrapText="1"/>
    </xf>
    <xf numFmtId="2" fontId="30" fillId="0" borderId="0" xfId="0" applyNumberFormat="1" applyFont="1"/>
    <xf numFmtId="168" fontId="8" fillId="0" borderId="1" xfId="0" applyNumberFormat="1" applyFont="1" applyBorder="1"/>
    <xf numFmtId="168" fontId="8" fillId="0" borderId="1" xfId="0" applyNumberFormat="1" applyFont="1" applyBorder="1" applyAlignment="1">
      <alignment horizontal="right" vertical="center" wrapText="1"/>
    </xf>
    <xf numFmtId="0" fontId="8" fillId="0" borderId="1" xfId="0" applyFont="1" applyBorder="1"/>
    <xf numFmtId="0" fontId="8" fillId="0" borderId="1" xfId="0" applyFont="1" applyBorder="1" applyAlignment="1">
      <alignment horizontal="right"/>
    </xf>
    <xf numFmtId="170" fontId="8" fillId="0" borderId="1" xfId="0" applyNumberFormat="1" applyFont="1" applyBorder="1" applyAlignment="1">
      <alignment horizontal="right"/>
    </xf>
    <xf numFmtId="1" fontId="7" fillId="0" borderId="11" xfId="0" applyNumberFormat="1" applyFont="1" applyBorder="1"/>
    <xf numFmtId="168" fontId="7" fillId="0" borderId="11" xfId="0" applyNumberFormat="1" applyFont="1" applyBorder="1" applyAlignment="1">
      <alignment vertical="center"/>
    </xf>
    <xf numFmtId="0" fontId="7" fillId="0" borderId="11" xfId="0" applyFont="1" applyBorder="1"/>
    <xf numFmtId="0" fontId="7" fillId="0" borderId="11" xfId="0" applyFont="1" applyBorder="1" applyAlignment="1">
      <alignment horizontal="right" vertical="center" wrapText="1"/>
    </xf>
    <xf numFmtId="0" fontId="30" fillId="0" borderId="0" xfId="0" applyFont="1" applyAlignment="1">
      <alignment vertical="center"/>
    </xf>
    <xf numFmtId="1" fontId="7" fillId="0" borderId="1" xfId="0" applyNumberFormat="1" applyFont="1" applyBorder="1"/>
    <xf numFmtId="2" fontId="7" fillId="0" borderId="1" xfId="0" applyNumberFormat="1" applyFont="1" applyBorder="1" applyAlignment="1">
      <alignment horizontal="right" vertical="center" wrapText="1"/>
    </xf>
    <xf numFmtId="0" fontId="7" fillId="0" borderId="1" xfId="0" applyFont="1" applyBorder="1"/>
    <xf numFmtId="0" fontId="22" fillId="0" borderId="0" xfId="0" applyFont="1" applyAlignment="1">
      <alignment horizontal="justify" vertical="top" wrapText="1"/>
    </xf>
    <xf numFmtId="0" fontId="8" fillId="0" borderId="4" xfId="0" applyFont="1" applyBorder="1" applyAlignment="1">
      <alignment vertical="top" wrapText="1"/>
    </xf>
    <xf numFmtId="171" fontId="30" fillId="0" borderId="4" xfId="0" applyNumberFormat="1" applyFont="1" applyBorder="1" applyAlignment="1">
      <alignment horizontal="right" vertical="top"/>
    </xf>
    <xf numFmtId="171" fontId="30" fillId="0" borderId="12" xfId="0" applyNumberFormat="1" applyFont="1" applyBorder="1" applyAlignment="1">
      <alignment horizontal="right" vertical="top"/>
    </xf>
    <xf numFmtId="171" fontId="7" fillId="0" borderId="4" xfId="0" applyNumberFormat="1" applyFont="1" applyBorder="1" applyAlignment="1">
      <alignment horizontal="right" vertical="top" wrapText="1"/>
    </xf>
    <xf numFmtId="171" fontId="8" fillId="0" borderId="0" xfId="0" applyNumberFormat="1" applyFont="1" applyAlignment="1">
      <alignment horizontal="right"/>
    </xf>
    <xf numFmtId="171" fontId="22" fillId="0" borderId="12" xfId="0" applyNumberFormat="1" applyFont="1" applyBorder="1" applyAlignment="1">
      <alignment horizontal="right" vertical="top"/>
    </xf>
    <xf numFmtId="171" fontId="8" fillId="0" borderId="0" xfId="0" applyNumberFormat="1" applyFont="1" applyAlignment="1">
      <alignment horizontal="right" vertical="top"/>
    </xf>
    <xf numFmtId="0" fontId="22" fillId="0" borderId="12" xfId="0" applyFont="1" applyBorder="1" applyAlignment="1">
      <alignment horizontal="right" vertical="top"/>
    </xf>
    <xf numFmtId="171" fontId="30" fillId="0" borderId="4" xfId="0" applyNumberFormat="1" applyFont="1" applyBorder="1" applyAlignment="1">
      <alignment vertical="top"/>
    </xf>
    <xf numFmtId="0" fontId="7" fillId="0" borderId="9" xfId="0" applyFont="1" applyBorder="1" applyAlignment="1">
      <alignment horizontal="left" vertical="top" wrapText="1"/>
    </xf>
    <xf numFmtId="171" fontId="7" fillId="0" borderId="0" xfId="0" applyNumberFormat="1" applyFont="1" applyAlignment="1">
      <alignment horizontal="right" vertical="top"/>
    </xf>
    <xf numFmtId="171" fontId="7" fillId="0" borderId="4" xfId="0" applyNumberFormat="1" applyFont="1" applyBorder="1" applyAlignment="1">
      <alignment horizontal="right" vertical="center"/>
    </xf>
    <xf numFmtId="171" fontId="7" fillId="0" borderId="4" xfId="0" applyNumberFormat="1" applyFont="1" applyBorder="1" applyAlignment="1">
      <alignment horizontal="right" vertical="top"/>
    </xf>
    <xf numFmtId="171" fontId="8" fillId="0" borderId="3" xfId="0" applyNumberFormat="1" applyFont="1" applyBorder="1" applyAlignment="1">
      <alignment horizontal="right" vertical="top"/>
    </xf>
    <xf numFmtId="171" fontId="8" fillId="0" borderId="4" xfId="0" applyNumberFormat="1" applyFont="1" applyBorder="1" applyAlignment="1">
      <alignment horizontal="right" vertical="top"/>
    </xf>
    <xf numFmtId="171" fontId="8" fillId="0" borderId="1" xfId="0" applyNumberFormat="1" applyFont="1" applyBorder="1" applyAlignment="1">
      <alignment vertical="top" wrapText="1"/>
    </xf>
    <xf numFmtId="171" fontId="22" fillId="0" borderId="4" xfId="0" applyNumberFormat="1" applyFont="1" applyBorder="1" applyAlignment="1">
      <alignment horizontal="right" vertical="top"/>
    </xf>
    <xf numFmtId="0" fontId="8" fillId="0" borderId="6" xfId="0" applyFont="1" applyBorder="1" applyAlignment="1">
      <alignment horizontal="left" vertical="top" wrapText="1"/>
    </xf>
    <xf numFmtId="0" fontId="8" fillId="0" borderId="0" xfId="0" applyFont="1" applyBorder="1" applyAlignment="1">
      <alignment vertical="top"/>
    </xf>
    <xf numFmtId="172" fontId="8" fillId="0" borderId="0" xfId="0" applyNumberFormat="1" applyFont="1" applyBorder="1" applyAlignment="1">
      <alignment horizontal="right" vertical="top"/>
    </xf>
    <xf numFmtId="172" fontId="8" fillId="0" borderId="0" xfId="0" applyNumberFormat="1" applyFont="1" applyBorder="1" applyAlignment="1">
      <alignment vertical="top" wrapText="1"/>
    </xf>
    <xf numFmtId="0" fontId="22" fillId="0" borderId="0" xfId="0" applyFont="1" applyBorder="1" applyAlignment="1">
      <alignment horizontal="right" vertical="top"/>
    </xf>
    <xf numFmtId="171" fontId="7" fillId="0" borderId="3" xfId="0" applyNumberFormat="1" applyFont="1" applyBorder="1" applyAlignment="1">
      <alignment horizontal="right" vertical="top"/>
    </xf>
    <xf numFmtId="171" fontId="7" fillId="0" borderId="2" xfId="0" applyNumberFormat="1" applyFont="1" applyBorder="1" applyAlignment="1">
      <alignment horizontal="right" vertical="top"/>
    </xf>
    <xf numFmtId="0" fontId="30" fillId="0" borderId="7" xfId="0" applyFont="1" applyBorder="1" applyAlignment="1">
      <alignment horizontal="right" vertical="top"/>
    </xf>
    <xf numFmtId="171" fontId="8" fillId="0" borderId="2" xfId="0" applyNumberFormat="1" applyFont="1" applyBorder="1" applyAlignment="1">
      <alignment horizontal="right" vertical="top"/>
    </xf>
    <xf numFmtId="171" fontId="30" fillId="0" borderId="12" xfId="0" applyNumberFormat="1" applyFont="1" applyBorder="1"/>
    <xf numFmtId="0" fontId="30" fillId="0" borderId="12" xfId="0" applyFont="1" applyBorder="1"/>
    <xf numFmtId="171" fontId="30" fillId="0" borderId="7" xfId="0" applyNumberFormat="1" applyFont="1" applyBorder="1" applyAlignment="1">
      <alignment horizontal="right" vertical="top"/>
    </xf>
    <xf numFmtId="171" fontId="8" fillId="0" borderId="1" xfId="0" applyNumberFormat="1" applyFont="1" applyBorder="1" applyAlignment="1">
      <alignment horizontal="right"/>
    </xf>
    <xf numFmtId="0" fontId="22" fillId="0" borderId="4" xfId="0" applyFont="1" applyBorder="1" applyAlignment="1">
      <alignment horizontal="right"/>
    </xf>
    <xf numFmtId="0" fontId="30" fillId="0" borderId="11" xfId="0" applyFont="1" applyBorder="1" applyAlignment="1">
      <alignment vertical="top" wrapText="1"/>
    </xf>
    <xf numFmtId="172" fontId="7" fillId="0" borderId="0" xfId="0" applyNumberFormat="1" applyFont="1" applyBorder="1" applyAlignment="1">
      <alignment vertical="top" wrapText="1"/>
    </xf>
    <xf numFmtId="0" fontId="7" fillId="0" borderId="0" xfId="0" applyFont="1" applyBorder="1" applyAlignment="1">
      <alignment vertical="top"/>
    </xf>
    <xf numFmtId="0" fontId="22" fillId="0" borderId="6" xfId="0" applyFont="1" applyBorder="1" applyAlignment="1"/>
    <xf numFmtId="0" fontId="22" fillId="0" borderId="11" xfId="0" applyFont="1" applyBorder="1" applyAlignment="1"/>
    <xf numFmtId="0" fontId="22" fillId="0" borderId="2" xfId="0" applyFont="1" applyBorder="1" applyAlignment="1">
      <alignment horizontal="center"/>
    </xf>
    <xf numFmtId="0" fontId="54" fillId="0" borderId="4" xfId="0" applyFont="1" applyBorder="1" applyAlignment="1">
      <alignment horizontal="center" vertical="center"/>
    </xf>
    <xf numFmtId="0" fontId="54" fillId="0" borderId="4" xfId="0" applyFont="1" applyBorder="1" applyAlignment="1">
      <alignment horizontal="center" vertical="center" wrapText="1"/>
    </xf>
    <xf numFmtId="2" fontId="54" fillId="0" borderId="4" xfId="0" applyNumberFormat="1" applyFont="1" applyBorder="1" applyAlignment="1">
      <alignment horizontal="center" vertical="center"/>
    </xf>
    <xf numFmtId="0" fontId="0" fillId="0" borderId="0" xfId="0" applyAlignment="1">
      <alignment horizontal="center" vertical="center"/>
    </xf>
    <xf numFmtId="0" fontId="30" fillId="0" borderId="0" xfId="0" applyFont="1" applyBorder="1" applyAlignment="1">
      <alignment horizontal="center" vertical="center"/>
    </xf>
    <xf numFmtId="0" fontId="30" fillId="0" borderId="0" xfId="0" applyFont="1" applyBorder="1" applyAlignment="1">
      <alignment horizontal="center" vertical="center" wrapText="1"/>
    </xf>
    <xf numFmtId="2" fontId="30" fillId="0" borderId="0" xfId="0" applyNumberFormat="1" applyFont="1" applyBorder="1" applyAlignment="1">
      <alignment horizontal="right" vertical="center"/>
    </xf>
    <xf numFmtId="0" fontId="30" fillId="0" borderId="11" xfId="0" applyFont="1" applyBorder="1" applyAlignment="1">
      <alignment horizontal="center" vertical="center"/>
    </xf>
    <xf numFmtId="0" fontId="30" fillId="0" borderId="0" xfId="0" applyFont="1" applyBorder="1" applyAlignment="1">
      <alignment horizontal="center"/>
    </xf>
    <xf numFmtId="171" fontId="30" fillId="0" borderId="4" xfId="0" applyNumberFormat="1" applyFont="1" applyBorder="1" applyAlignment="1">
      <alignment horizontal="right"/>
    </xf>
    <xf numFmtId="171" fontId="30" fillId="0" borderId="12" xfId="0" applyNumberFormat="1" applyFont="1" applyBorder="1" applyAlignment="1">
      <alignment horizontal="right"/>
    </xf>
    <xf numFmtId="171" fontId="7" fillId="0" borderId="0" xfId="0" applyNumberFormat="1" applyFont="1"/>
    <xf numFmtId="0" fontId="8" fillId="0" borderId="3" xfId="0" applyNumberFormat="1" applyFont="1" applyBorder="1" applyAlignment="1">
      <alignment horizontal="right"/>
    </xf>
    <xf numFmtId="171" fontId="8" fillId="0" borderId="4" xfId="0" applyNumberFormat="1" applyFont="1" applyBorder="1"/>
    <xf numFmtId="0" fontId="22" fillId="0" borderId="4" xfId="0" applyFont="1" applyBorder="1" applyAlignment="1">
      <alignment vertical="top"/>
    </xf>
    <xf numFmtId="0" fontId="22" fillId="0" borderId="4" xfId="0" applyFont="1" applyBorder="1" applyAlignment="1"/>
    <xf numFmtId="0" fontId="22" fillId="0" borderId="7" xfId="0" applyFont="1" applyBorder="1"/>
    <xf numFmtId="0" fontId="54" fillId="0" borderId="4" xfId="0" applyFont="1" applyBorder="1" applyAlignment="1">
      <alignment horizontal="center"/>
    </xf>
    <xf numFmtId="2" fontId="54" fillId="0" borderId="4" xfId="0" applyNumberFormat="1" applyFont="1" applyBorder="1" applyAlignment="1">
      <alignment horizontal="center"/>
    </xf>
    <xf numFmtId="2" fontId="52" fillId="0" borderId="4" xfId="0" applyNumberFormat="1" applyFont="1" applyBorder="1" applyAlignment="1">
      <alignment horizontal="center"/>
    </xf>
    <xf numFmtId="0" fontId="54" fillId="0" borderId="4" xfId="0" applyFont="1" applyBorder="1" applyAlignment="1">
      <alignment horizontal="center" vertical="top" wrapText="1"/>
    </xf>
    <xf numFmtId="0" fontId="30" fillId="0" borderId="0" xfId="0" applyFont="1" applyBorder="1" applyAlignment="1">
      <alignment horizontal="center" wrapText="1"/>
    </xf>
    <xf numFmtId="2" fontId="22" fillId="0" borderId="0" xfId="0" applyNumberFormat="1" applyFont="1" applyBorder="1" applyAlignment="1">
      <alignment horizontal="right" vertical="center"/>
    </xf>
    <xf numFmtId="2" fontId="30" fillId="0" borderId="0" xfId="0" applyNumberFormat="1" applyFont="1" applyBorder="1" applyAlignment="1">
      <alignment horizontal="right" vertical="center" wrapText="1"/>
    </xf>
    <xf numFmtId="49" fontId="30" fillId="0" borderId="0" xfId="0" applyNumberFormat="1" applyFont="1" applyBorder="1" applyAlignment="1">
      <alignment horizontal="right" vertical="center" wrapText="1"/>
    </xf>
    <xf numFmtId="0" fontId="30" fillId="0" borderId="0" xfId="0" applyFont="1" applyAlignment="1">
      <alignment horizontal="center" vertical="top" wrapText="1"/>
    </xf>
    <xf numFmtId="0" fontId="30" fillId="0" borderId="11" xfId="0" applyFont="1" applyBorder="1" applyAlignment="1">
      <alignment horizontal="left" vertical="top" wrapText="1"/>
    </xf>
    <xf numFmtId="0" fontId="30" fillId="0" borderId="4" xfId="0" applyNumberFormat="1" applyFont="1" applyBorder="1" applyAlignment="1">
      <alignment horizontal="right" vertical="top" wrapText="1"/>
    </xf>
    <xf numFmtId="0" fontId="30" fillId="0" borderId="4" xfId="0" applyFont="1" applyBorder="1" applyAlignment="1">
      <alignment horizontal="right" vertical="top" wrapText="1"/>
    </xf>
    <xf numFmtId="0" fontId="7" fillId="0" borderId="4" xfId="0" applyNumberFormat="1" applyFont="1" applyBorder="1" applyAlignment="1">
      <alignment horizontal="right" vertical="top" wrapText="1"/>
    </xf>
    <xf numFmtId="2" fontId="30" fillId="0" borderId="4" xfId="0" applyNumberFormat="1" applyFont="1" applyBorder="1" applyAlignment="1">
      <alignment horizontal="right" vertical="top" wrapText="1"/>
    </xf>
    <xf numFmtId="0" fontId="8" fillId="0" borderId="4" xfId="0" applyNumberFormat="1" applyFont="1" applyBorder="1" applyAlignment="1">
      <alignment horizontal="right" vertical="top" wrapText="1"/>
    </xf>
    <xf numFmtId="0" fontId="22" fillId="0" borderId="4" xfId="0" applyFont="1" applyBorder="1" applyAlignment="1">
      <alignment horizontal="right" vertical="top" wrapText="1"/>
    </xf>
    <xf numFmtId="0" fontId="30" fillId="0" borderId="0" xfId="0" applyFont="1" applyBorder="1"/>
    <xf numFmtId="0" fontId="0" fillId="0" borderId="1" xfId="0" applyBorder="1" applyAlignment="1">
      <alignment vertical="top" wrapText="1"/>
    </xf>
    <xf numFmtId="2" fontId="0" fillId="0" borderId="0" xfId="0" applyNumberFormat="1" applyAlignment="1">
      <alignment vertical="top" wrapText="1"/>
    </xf>
    <xf numFmtId="2" fontId="22" fillId="0" borderId="7" xfId="0" applyNumberFormat="1" applyFont="1" applyBorder="1" applyAlignment="1">
      <alignment horizontal="center" vertical="top" wrapText="1"/>
    </xf>
    <xf numFmtId="2" fontId="22" fillId="0" borderId="4" xfId="0" applyNumberFormat="1" applyFont="1" applyBorder="1" applyAlignment="1">
      <alignment vertical="top" wrapText="1"/>
    </xf>
    <xf numFmtId="0" fontId="66" fillId="6" borderId="4" xfId="0" applyFont="1" applyFill="1" applyBorder="1" applyAlignment="1">
      <alignment horizontal="center" vertical="top" wrapText="1"/>
    </xf>
    <xf numFmtId="0" fontId="22" fillId="0" borderId="0" xfId="0" applyFont="1" applyAlignment="1">
      <alignment horizontal="center" vertical="top" wrapText="1"/>
    </xf>
    <xf numFmtId="0" fontId="30" fillId="0" borderId="4" xfId="0" applyFont="1" applyBorder="1" applyAlignment="1">
      <alignment horizontal="left" wrapText="1"/>
    </xf>
    <xf numFmtId="2" fontId="30" fillId="0" borderId="7" xfId="0" applyNumberFormat="1" applyFont="1" applyBorder="1" applyAlignment="1">
      <alignment horizontal="right" vertical="center"/>
    </xf>
    <xf numFmtId="2" fontId="30" fillId="0" borderId="4" xfId="0" applyNumberFormat="1" applyFont="1" applyBorder="1" applyAlignment="1">
      <alignment horizontal="right" vertical="center"/>
    </xf>
    <xf numFmtId="173" fontId="30" fillId="0" borderId="4" xfId="0" applyNumberFormat="1" applyFont="1" applyBorder="1" applyAlignment="1">
      <alignment horizontal="right" vertical="center"/>
    </xf>
    <xf numFmtId="0" fontId="22" fillId="0" borderId="4" xfId="0" applyFont="1" applyBorder="1" applyAlignment="1">
      <alignment horizontal="center" wrapText="1"/>
    </xf>
    <xf numFmtId="2" fontId="22" fillId="0" borderId="4" xfId="0" applyNumberFormat="1" applyFont="1" applyBorder="1" applyAlignment="1">
      <alignment horizontal="right" vertical="top"/>
    </xf>
    <xf numFmtId="2" fontId="22" fillId="0" borderId="4" xfId="0" applyNumberFormat="1" applyFont="1" applyBorder="1" applyAlignment="1">
      <alignment horizontal="right"/>
    </xf>
    <xf numFmtId="0" fontId="70" fillId="0" borderId="0" xfId="0" applyFont="1" applyAlignment="1">
      <alignment vertical="top" wrapText="1"/>
    </xf>
    <xf numFmtId="0" fontId="67" fillId="0" borderId="0" xfId="0" applyFont="1" applyAlignment="1">
      <alignment horizontal="left" vertical="top" wrapText="1"/>
    </xf>
    <xf numFmtId="0" fontId="71" fillId="0" borderId="0" xfId="0" applyFont="1" applyAlignment="1">
      <alignment wrapText="1"/>
    </xf>
    <xf numFmtId="0" fontId="22" fillId="0" borderId="0" xfId="0" applyFont="1" applyAlignment="1">
      <alignment horizontal="left" vertical="center"/>
    </xf>
    <xf numFmtId="0" fontId="22" fillId="0" borderId="13" xfId="0" applyFont="1" applyBorder="1" applyAlignment="1">
      <alignment horizontal="left" vertical="top"/>
    </xf>
    <xf numFmtId="0" fontId="22" fillId="0" borderId="14" xfId="0" applyFont="1" applyBorder="1" applyAlignment="1">
      <alignment horizontal="center" vertical="top"/>
    </xf>
    <xf numFmtId="0" fontId="22" fillId="0" borderId="8" xfId="0" applyFont="1" applyBorder="1" applyAlignment="1">
      <alignment vertical="top"/>
    </xf>
    <xf numFmtId="0" fontId="22" fillId="0" borderId="15" xfId="0" applyFont="1" applyBorder="1" applyAlignment="1">
      <alignment horizontal="center" vertical="top"/>
    </xf>
    <xf numFmtId="0" fontId="22" fillId="0" borderId="10" xfId="0" applyFont="1" applyBorder="1" applyAlignment="1">
      <alignment vertical="top"/>
    </xf>
    <xf numFmtId="49" fontId="22" fillId="0" borderId="4" xfId="0" applyNumberFormat="1" applyFont="1" applyBorder="1" applyAlignment="1">
      <alignment horizontal="center" vertical="top"/>
    </xf>
    <xf numFmtId="0" fontId="22" fillId="0" borderId="4" xfId="0" applyFont="1" applyBorder="1"/>
    <xf numFmtId="49" fontId="30" fillId="0" borderId="4" xfId="0" applyNumberFormat="1" applyFont="1" applyBorder="1" applyAlignment="1">
      <alignment horizontal="center" vertical="top"/>
    </xf>
    <xf numFmtId="2" fontId="30" fillId="0" borderId="4" xfId="0" applyNumberFormat="1" applyFont="1" applyBorder="1" applyAlignment="1">
      <alignment vertical="top"/>
    </xf>
    <xf numFmtId="0" fontId="30" fillId="0" borderId="0" xfId="0" applyFont="1" applyAlignment="1">
      <alignment horizontal="left" vertical="top"/>
    </xf>
    <xf numFmtId="0" fontId="22" fillId="0" borderId="15" xfId="0" applyFont="1" applyBorder="1" applyAlignment="1">
      <alignment horizontal="left" vertical="top"/>
    </xf>
    <xf numFmtId="49" fontId="22" fillId="0" borderId="12" xfId="0" applyNumberFormat="1" applyFont="1" applyBorder="1" applyAlignment="1">
      <alignment horizontal="center" vertical="top"/>
    </xf>
    <xf numFmtId="0" fontId="22" fillId="0" borderId="12" xfId="0" applyFont="1" applyBorder="1"/>
    <xf numFmtId="0" fontId="22" fillId="0" borderId="12" xfId="0" applyFont="1" applyBorder="1" applyAlignment="1">
      <alignment horizontal="right"/>
    </xf>
    <xf numFmtId="0" fontId="22" fillId="0" borderId="9" xfId="0" applyFont="1" applyBorder="1" applyAlignment="1">
      <alignment vertical="top" wrapText="1"/>
    </xf>
    <xf numFmtId="49" fontId="30" fillId="0" borderId="2" xfId="0" applyNumberFormat="1" applyFont="1" applyBorder="1" applyAlignment="1">
      <alignment horizontal="center" vertical="top"/>
    </xf>
    <xf numFmtId="0" fontId="30" fillId="0" borderId="10" xfId="0" applyFont="1" applyBorder="1" applyAlignment="1">
      <alignment horizontal="right"/>
    </xf>
    <xf numFmtId="2" fontId="30" fillId="0" borderId="4" xfId="0" applyNumberFormat="1" applyFont="1" applyBorder="1" applyAlignment="1">
      <alignment horizontal="right"/>
    </xf>
    <xf numFmtId="0" fontId="22" fillId="0" borderId="2" xfId="0" applyFont="1" applyBorder="1" applyAlignment="1">
      <alignment horizontal="right"/>
    </xf>
    <xf numFmtId="49" fontId="30" fillId="0" borderId="0" xfId="0" applyNumberFormat="1" applyFont="1" applyBorder="1" applyAlignment="1">
      <alignment horizontal="center" vertical="top"/>
    </xf>
    <xf numFmtId="49" fontId="30" fillId="0" borderId="0" xfId="0" applyNumberFormat="1" applyFont="1" applyAlignment="1">
      <alignment horizontal="center" vertical="top"/>
    </xf>
    <xf numFmtId="49" fontId="22" fillId="0" borderId="0" xfId="0" applyNumberFormat="1" applyFont="1" applyAlignment="1">
      <alignment horizontal="center" vertical="top"/>
    </xf>
    <xf numFmtId="4" fontId="30" fillId="0" borderId="12" xfId="0" applyNumberFormat="1" applyFont="1" applyBorder="1" applyAlignment="1">
      <alignment horizontal="right" vertical="top" wrapText="1"/>
    </xf>
    <xf numFmtId="4" fontId="73" fillId="0" borderId="4" xfId="0" applyNumberFormat="1" applyFont="1" applyBorder="1" applyAlignment="1">
      <alignment vertical="center"/>
    </xf>
    <xf numFmtId="4" fontId="30" fillId="0" borderId="12" xfId="0" applyNumberFormat="1" applyFont="1" applyBorder="1" applyAlignment="1">
      <alignment horizontal="right" vertical="center"/>
    </xf>
    <xf numFmtId="4" fontId="74" fillId="0" borderId="4" xfId="0" applyNumberFormat="1" applyFont="1" applyBorder="1" applyAlignment="1">
      <alignment vertical="center"/>
    </xf>
    <xf numFmtId="4" fontId="30" fillId="0" borderId="12" xfId="0" applyNumberFormat="1" applyFont="1" applyBorder="1" applyAlignment="1">
      <alignment horizontal="right"/>
    </xf>
    <xf numFmtId="4" fontId="22" fillId="0" borderId="12" xfId="0" applyNumberFormat="1" applyFont="1" applyBorder="1" applyAlignment="1">
      <alignment horizontal="right"/>
    </xf>
    <xf numFmtId="4" fontId="73" fillId="0" borderId="4" xfId="0" applyNumberFormat="1" applyFont="1" applyBorder="1"/>
    <xf numFmtId="4" fontId="74" fillId="0" borderId="4" xfId="0" applyNumberFormat="1" applyFont="1" applyBorder="1"/>
    <xf numFmtId="4" fontId="73" fillId="0" borderId="0" xfId="0" applyNumberFormat="1" applyFont="1" applyAlignment="1">
      <alignment horizontal="right"/>
    </xf>
    <xf numFmtId="4" fontId="73" fillId="0" borderId="4" xfId="0" applyNumberFormat="1" applyFont="1" applyBorder="1" applyAlignment="1">
      <alignment horizontal="right" vertical="center"/>
    </xf>
    <xf numFmtId="4" fontId="30" fillId="0" borderId="12" xfId="0" applyNumberFormat="1" applyFont="1" applyBorder="1" applyAlignment="1">
      <alignment horizontal="right" vertical="top"/>
    </xf>
    <xf numFmtId="4" fontId="74" fillId="0" borderId="4" xfId="0" applyNumberFormat="1" applyFont="1" applyBorder="1" applyAlignment="1">
      <alignment horizontal="right" vertical="center"/>
    </xf>
    <xf numFmtId="174" fontId="30" fillId="0" borderId="4" xfId="0" applyNumberFormat="1" applyFont="1" applyBorder="1" applyAlignment="1">
      <alignment horizontal="center" vertical="top"/>
    </xf>
    <xf numFmtId="4" fontId="22" fillId="0" borderId="12" xfId="0" applyNumberFormat="1" applyFont="1" applyBorder="1" applyAlignment="1">
      <alignment horizontal="right" vertical="top"/>
    </xf>
    <xf numFmtId="2" fontId="30" fillId="0" borderId="0" xfId="0" applyNumberFormat="1" applyFont="1" applyBorder="1" applyAlignment="1">
      <alignment horizontal="right" vertical="top"/>
    </xf>
    <xf numFmtId="0" fontId="22" fillId="0" borderId="5" xfId="0" applyFont="1" applyBorder="1" applyAlignment="1">
      <alignment horizontal="left" vertical="top"/>
    </xf>
    <xf numFmtId="4" fontId="73" fillId="0" borderId="4" xfId="0" applyNumberFormat="1" applyFont="1" applyBorder="1" applyAlignment="1">
      <alignment horizontal="right" vertical="top"/>
    </xf>
    <xf numFmtId="4" fontId="74" fillId="0" borderId="4" xfId="0" applyNumberFormat="1" applyFont="1" applyBorder="1" applyAlignment="1">
      <alignment horizontal="right" vertical="top"/>
    </xf>
    <xf numFmtId="4" fontId="73" fillId="0" borderId="4" xfId="0" applyNumberFormat="1" applyFont="1" applyBorder="1" applyAlignment="1">
      <alignment vertical="top"/>
    </xf>
    <xf numFmtId="4" fontId="73" fillId="0" borderId="4" xfId="0" applyNumberFormat="1" applyFont="1" applyBorder="1" applyAlignment="1">
      <alignment horizontal="right"/>
    </xf>
    <xf numFmtId="4" fontId="73" fillId="0" borderId="4" xfId="0" applyNumberFormat="1" applyFont="1" applyBorder="1" applyAlignment="1"/>
    <xf numFmtId="4" fontId="73" fillId="0" borderId="12" xfId="0" applyNumberFormat="1" applyFont="1" applyBorder="1" applyAlignment="1">
      <alignment horizontal="right" vertical="top"/>
    </xf>
    <xf numFmtId="2" fontId="30" fillId="0" borderId="12" xfId="0" applyNumberFormat="1" applyFont="1" applyBorder="1" applyAlignment="1">
      <alignment horizontal="right"/>
    </xf>
    <xf numFmtId="2" fontId="22" fillId="0" borderId="12" xfId="0" applyNumberFormat="1" applyFont="1" applyBorder="1" applyAlignment="1">
      <alignment horizontal="right"/>
    </xf>
    <xf numFmtId="2" fontId="30" fillId="0" borderId="12" xfId="0" applyNumberFormat="1" applyFont="1" applyBorder="1" applyAlignment="1">
      <alignment horizontal="right" vertical="top"/>
    </xf>
    <xf numFmtId="0" fontId="74" fillId="0" borderId="4" xfId="0" applyFont="1" applyBorder="1"/>
    <xf numFmtId="0" fontId="73" fillId="0" borderId="4" xfId="0" applyFont="1" applyBorder="1"/>
    <xf numFmtId="0" fontId="73" fillId="0" borderId="4" xfId="0" applyFont="1" applyBorder="1" applyAlignment="1">
      <alignment horizontal="right"/>
    </xf>
    <xf numFmtId="2" fontId="74" fillId="0" borderId="4" xfId="0" applyNumberFormat="1" applyFont="1" applyBorder="1" applyAlignment="1">
      <alignment vertical="top"/>
    </xf>
    <xf numFmtId="0" fontId="73" fillId="0" borderId="4" xfId="0" applyFont="1" applyBorder="1" applyAlignment="1">
      <alignment vertical="top"/>
    </xf>
    <xf numFmtId="174" fontId="30" fillId="0" borderId="4" xfId="0" applyNumberFormat="1" applyFont="1" applyBorder="1" applyAlignment="1">
      <alignment horizontal="center" vertical="center"/>
    </xf>
    <xf numFmtId="2" fontId="22" fillId="0" borderId="12" xfId="0" applyNumberFormat="1" applyFont="1" applyBorder="1" applyAlignment="1">
      <alignment horizontal="right" vertical="top"/>
    </xf>
    <xf numFmtId="2" fontId="30" fillId="0" borderId="12" xfId="0" applyNumberFormat="1" applyFont="1" applyBorder="1" applyAlignment="1">
      <alignment vertical="top"/>
    </xf>
    <xf numFmtId="2" fontId="22" fillId="0" borderId="12" xfId="0" applyNumberFormat="1" applyFont="1" applyBorder="1" applyAlignment="1">
      <alignment vertical="top"/>
    </xf>
    <xf numFmtId="0" fontId="74" fillId="0" borderId="4" xfId="0" applyFont="1" applyBorder="1" applyAlignment="1">
      <alignment vertical="top"/>
    </xf>
    <xf numFmtId="0" fontId="73" fillId="0" borderId="12" xfId="0" applyFont="1" applyBorder="1" applyAlignment="1">
      <alignment horizontal="right" vertical="top"/>
    </xf>
    <xf numFmtId="0" fontId="73" fillId="0" borderId="4" xfId="0" applyFont="1" applyBorder="1" applyAlignment="1">
      <alignment horizontal="right" vertical="top"/>
    </xf>
    <xf numFmtId="0" fontId="74" fillId="0" borderId="4" xfId="0" applyFont="1" applyBorder="1" applyAlignment="1">
      <alignment horizontal="right" vertical="top"/>
    </xf>
    <xf numFmtId="174" fontId="30" fillId="0" borderId="0" xfId="0" applyNumberFormat="1" applyFont="1" applyBorder="1" applyAlignment="1">
      <alignment horizontal="center" vertical="center"/>
    </xf>
    <xf numFmtId="0" fontId="73" fillId="0" borderId="0" xfId="0" applyFont="1" applyBorder="1" applyAlignment="1">
      <alignment vertical="top"/>
    </xf>
    <xf numFmtId="0" fontId="74" fillId="0" borderId="0" xfId="0" applyFont="1" applyBorder="1" applyAlignment="1">
      <alignment vertical="top"/>
    </xf>
    <xf numFmtId="0" fontId="22" fillId="0" borderId="0" xfId="0" applyFont="1" applyBorder="1" applyAlignment="1">
      <alignment horizontal="left" vertical="center"/>
    </xf>
    <xf numFmtId="2" fontId="7" fillId="0" borderId="4" xfId="0" applyNumberFormat="1" applyFont="1" applyBorder="1" applyAlignment="1">
      <alignment horizontal="right" vertical="top"/>
    </xf>
    <xf numFmtId="2" fontId="73" fillId="0" borderId="4" xfId="0" applyNumberFormat="1" applyFont="1" applyBorder="1"/>
    <xf numFmtId="2" fontId="74" fillId="0" borderId="4" xfId="0" applyNumberFormat="1" applyFont="1" applyBorder="1"/>
    <xf numFmtId="2" fontId="73" fillId="0" borderId="0" xfId="0" applyNumberFormat="1" applyFont="1"/>
    <xf numFmtId="3" fontId="73" fillId="0" borderId="4" xfId="0" applyNumberFormat="1" applyFont="1" applyBorder="1" applyAlignment="1">
      <alignment horizontal="right"/>
    </xf>
    <xf numFmtId="4" fontId="74" fillId="0" borderId="4" xfId="0" applyNumberFormat="1" applyFont="1" applyBorder="1" applyAlignment="1">
      <alignment horizontal="right"/>
    </xf>
    <xf numFmtId="2" fontId="73" fillId="0" borderId="4" xfId="0" applyNumberFormat="1" applyFont="1" applyBorder="1" applyAlignment="1">
      <alignment horizontal="right"/>
    </xf>
    <xf numFmtId="2" fontId="74" fillId="0" borderId="4" xfId="0" applyNumberFormat="1" applyFont="1" applyBorder="1" applyAlignment="1">
      <alignment horizontal="right"/>
    </xf>
    <xf numFmtId="0" fontId="7" fillId="2" borderId="4" xfId="0" applyFont="1" applyFill="1" applyBorder="1" applyAlignment="1">
      <alignment horizontal="left" vertical="top" wrapText="1"/>
    </xf>
    <xf numFmtId="2" fontId="7" fillId="2" borderId="4" xfId="0" applyNumberFormat="1" applyFont="1" applyFill="1" applyBorder="1" applyAlignment="1">
      <alignment horizontal="right" vertical="top" wrapText="1"/>
    </xf>
    <xf numFmtId="0" fontId="7" fillId="2" borderId="0" xfId="0" applyFont="1" applyFill="1" applyBorder="1" applyAlignment="1">
      <alignment horizontal="left" vertical="top" wrapText="1"/>
    </xf>
    <xf numFmtId="2" fontId="7" fillId="2" borderId="0" xfId="0" applyNumberFormat="1" applyFont="1" applyFill="1" applyBorder="1" applyAlignment="1">
      <alignment horizontal="right" vertical="top" wrapText="1"/>
    </xf>
    <xf numFmtId="2" fontId="73" fillId="0" borderId="0" xfId="0" applyNumberFormat="1" applyFont="1" applyBorder="1"/>
    <xf numFmtId="2" fontId="74" fillId="0" borderId="0" xfId="0" applyNumberFormat="1" applyFont="1" applyBorder="1"/>
    <xf numFmtId="0" fontId="22" fillId="0" borderId="13" xfId="0" applyFont="1" applyBorder="1" applyAlignment="1">
      <alignment vertical="top"/>
    </xf>
    <xf numFmtId="2" fontId="73" fillId="0" borderId="0" xfId="0" applyNumberFormat="1" applyFont="1" applyAlignment="1">
      <alignment vertical="top"/>
    </xf>
    <xf numFmtId="2" fontId="74" fillId="0" borderId="0" xfId="0" applyNumberFormat="1" applyFont="1" applyAlignment="1">
      <alignment vertical="top"/>
    </xf>
    <xf numFmtId="2" fontId="73" fillId="0" borderId="4" xfId="0" applyNumberFormat="1" applyFont="1" applyBorder="1" applyAlignment="1">
      <alignment horizontal="right" vertical="top"/>
    </xf>
    <xf numFmtId="2" fontId="73" fillId="0" borderId="4" xfId="0" applyNumberFormat="1" applyFont="1" applyBorder="1" applyAlignment="1">
      <alignment vertical="top"/>
    </xf>
    <xf numFmtId="0" fontId="7" fillId="0" borderId="0" xfId="0" applyFont="1" applyBorder="1" applyAlignment="1">
      <alignment horizontal="left" vertical="top" wrapText="1"/>
    </xf>
    <xf numFmtId="2" fontId="73" fillId="0" borderId="0" xfId="0" applyNumberFormat="1" applyFont="1" applyBorder="1" applyAlignment="1">
      <alignment vertical="top"/>
    </xf>
    <xf numFmtId="2" fontId="74" fillId="0" borderId="0" xfId="0" applyNumberFormat="1" applyFont="1" applyBorder="1" applyAlignment="1">
      <alignment vertical="top"/>
    </xf>
    <xf numFmtId="4" fontId="74" fillId="0" borderId="4" xfId="0" applyNumberFormat="1" applyFont="1" applyBorder="1" applyAlignment="1">
      <alignment vertical="top"/>
    </xf>
    <xf numFmtId="49" fontId="30" fillId="0" borderId="4" xfId="0" applyNumberFormat="1" applyFont="1" applyBorder="1" applyAlignment="1">
      <alignment horizontal="center" vertical="center"/>
    </xf>
    <xf numFmtId="2" fontId="22" fillId="0" borderId="4" xfId="0" applyNumberFormat="1" applyFont="1" applyBorder="1" applyAlignment="1">
      <alignment horizontal="right" vertical="top" wrapText="1"/>
    </xf>
    <xf numFmtId="0" fontId="73" fillId="0" borderId="0" xfId="0" applyFont="1" applyAlignment="1">
      <alignment vertical="top"/>
    </xf>
    <xf numFmtId="2" fontId="8" fillId="0" borderId="4" xfId="0" applyNumberFormat="1" applyFont="1" applyBorder="1" applyAlignment="1">
      <alignment horizontal="right" vertical="top"/>
    </xf>
    <xf numFmtId="2" fontId="7" fillId="0" borderId="0" xfId="0" applyNumberFormat="1" applyFont="1" applyBorder="1" applyAlignment="1">
      <alignment horizontal="right" vertical="top" wrapText="1"/>
    </xf>
    <xf numFmtId="0" fontId="8" fillId="0" borderId="4" xfId="0" applyFont="1" applyBorder="1" applyAlignment="1">
      <alignment horizontal="right" vertical="top"/>
    </xf>
    <xf numFmtId="0" fontId="73" fillId="0" borderId="1" xfId="0" applyFont="1" applyBorder="1" applyAlignment="1">
      <alignment vertical="top"/>
    </xf>
    <xf numFmtId="0" fontId="73" fillId="0" borderId="1" xfId="0" applyFont="1" applyBorder="1" applyAlignment="1">
      <alignment horizontal="right" vertical="top"/>
    </xf>
    <xf numFmtId="2" fontId="8" fillId="0" borderId="4" xfId="0" applyNumberFormat="1" applyFont="1" applyBorder="1" applyAlignment="1">
      <alignment horizontal="right" vertical="top" wrapText="1"/>
    </xf>
    <xf numFmtId="3" fontId="73" fillId="0" borderId="1" xfId="0" applyNumberFormat="1" applyFont="1" applyBorder="1" applyAlignment="1">
      <alignment horizontal="right" vertical="top"/>
    </xf>
    <xf numFmtId="2" fontId="7" fillId="0" borderId="4" xfId="0" quotePrefix="1" applyNumberFormat="1" applyFont="1" applyBorder="1" applyAlignment="1">
      <alignment horizontal="right" vertical="top" wrapText="1"/>
    </xf>
    <xf numFmtId="2" fontId="7" fillId="0" borderId="0" xfId="0" applyNumberFormat="1" applyFont="1" applyBorder="1" applyAlignment="1">
      <alignment horizontal="right" vertical="top"/>
    </xf>
    <xf numFmtId="0" fontId="73" fillId="0" borderId="2" xfId="0" applyFont="1" applyBorder="1" applyAlignment="1">
      <alignment horizontal="right" vertical="top"/>
    </xf>
    <xf numFmtId="0" fontId="74" fillId="0" borderId="2" xfId="0" applyFont="1" applyBorder="1" applyAlignment="1">
      <alignment horizontal="right" vertical="top"/>
    </xf>
    <xf numFmtId="2" fontId="30" fillId="0" borderId="3" xfId="0" applyNumberFormat="1" applyFont="1" applyBorder="1" applyAlignment="1">
      <alignment horizontal="right" vertical="top"/>
    </xf>
    <xf numFmtId="2" fontId="74" fillId="0" borderId="4" xfId="0" applyNumberFormat="1" applyFont="1" applyBorder="1" applyAlignment="1">
      <alignment horizontal="right" vertical="top"/>
    </xf>
    <xf numFmtId="2" fontId="73" fillId="0" borderId="12" xfId="0" applyNumberFormat="1" applyFont="1" applyBorder="1" applyAlignment="1">
      <alignment horizontal="right" vertical="top"/>
    </xf>
    <xf numFmtId="2" fontId="8" fillId="0" borderId="0" xfId="0" applyNumberFormat="1" applyFont="1" applyBorder="1" applyAlignment="1">
      <alignment horizontal="right" vertical="top"/>
    </xf>
    <xf numFmtId="0" fontId="30" fillId="0" borderId="0" xfId="0" applyFont="1" applyAlignment="1">
      <alignment horizontal="left"/>
    </xf>
    <xf numFmtId="0" fontId="73" fillId="0" borderId="0" xfId="0" applyFont="1" applyAlignment="1">
      <alignment horizontal="right" vertical="top"/>
    </xf>
    <xf numFmtId="0" fontId="74" fillId="0" borderId="0" xfId="0" applyFont="1" applyAlignment="1">
      <alignment horizontal="right" vertical="top"/>
    </xf>
    <xf numFmtId="0" fontId="7" fillId="0" borderId="7" xfId="0" applyFont="1" applyBorder="1" applyAlignment="1">
      <alignment horizontal="left" vertical="top" wrapText="1"/>
    </xf>
    <xf numFmtId="2" fontId="30" fillId="0" borderId="7" xfId="0" applyNumberFormat="1" applyFont="1" applyBorder="1" applyAlignment="1">
      <alignment horizontal="right" vertical="top"/>
    </xf>
    <xf numFmtId="0" fontId="22" fillId="0" borderId="0" xfId="0" applyFont="1" applyAlignment="1">
      <alignment vertical="center"/>
    </xf>
    <xf numFmtId="0" fontId="22" fillId="0" borderId="11" xfId="0" applyFont="1" applyBorder="1" applyAlignment="1">
      <alignment vertical="top"/>
    </xf>
    <xf numFmtId="0" fontId="76" fillId="0" borderId="0" xfId="0" applyFont="1" applyAlignment="1">
      <alignment vertical="top"/>
    </xf>
    <xf numFmtId="49" fontId="77" fillId="0" borderId="4" xfId="0" applyNumberFormat="1" applyFont="1" applyBorder="1" applyAlignment="1">
      <alignment horizontal="center" vertical="top"/>
    </xf>
    <xf numFmtId="0" fontId="77" fillId="0" borderId="4" xfId="0" applyFont="1" applyBorder="1" applyAlignment="1">
      <alignment vertical="top" wrapText="1"/>
    </xf>
    <xf numFmtId="0" fontId="77" fillId="0" borderId="0" xfId="0" applyFont="1" applyAlignment="1">
      <alignment vertical="center"/>
    </xf>
    <xf numFmtId="49" fontId="77" fillId="0" borderId="4" xfId="0" applyNumberFormat="1" applyFont="1" applyBorder="1" applyAlignment="1">
      <alignment horizontal="center" vertical="center"/>
    </xf>
    <xf numFmtId="0" fontId="77" fillId="0" borderId="0" xfId="0" applyFont="1" applyAlignment="1">
      <alignment vertical="top"/>
    </xf>
    <xf numFmtId="174" fontId="77" fillId="0" borderId="4" xfId="0" applyNumberFormat="1" applyFont="1" applyBorder="1" applyAlignment="1">
      <alignment horizontal="center" vertical="center"/>
    </xf>
    <xf numFmtId="0" fontId="78" fillId="0" borderId="4" xfId="0" applyFont="1" applyBorder="1" applyAlignment="1">
      <alignment horizontal="left" vertical="top" wrapText="1"/>
    </xf>
    <xf numFmtId="49" fontId="30" fillId="0" borderId="6" xfId="0" applyNumberFormat="1" applyFont="1" applyBorder="1" applyAlignment="1">
      <alignment horizontal="center" vertical="center"/>
    </xf>
    <xf numFmtId="0" fontId="30" fillId="0" borderId="6" xfId="0" applyFont="1" applyBorder="1" applyAlignment="1">
      <alignment horizontal="right" vertical="top" wrapText="1"/>
    </xf>
    <xf numFmtId="4" fontId="30" fillId="0" borderId="6" xfId="0" applyNumberFormat="1" applyFont="1" applyBorder="1" applyAlignment="1">
      <alignment horizontal="right" vertical="top" wrapText="1"/>
    </xf>
    <xf numFmtId="4" fontId="22" fillId="0" borderId="6" xfId="0" applyNumberFormat="1" applyFont="1" applyBorder="1" applyAlignment="1">
      <alignment horizontal="right" vertical="top" wrapText="1"/>
    </xf>
    <xf numFmtId="49" fontId="30" fillId="0" borderId="11" xfId="0" applyNumberFormat="1" applyFont="1" applyBorder="1" applyAlignment="1">
      <alignment horizontal="center" vertical="center"/>
    </xf>
    <xf numFmtId="0" fontId="30" fillId="0" borderId="0" xfId="0" applyFont="1" applyBorder="1" applyAlignment="1">
      <alignment horizontal="right" vertical="top" wrapText="1"/>
    </xf>
    <xf numFmtId="4" fontId="30" fillId="0" borderId="0" xfId="0" applyNumberFormat="1" applyFont="1" applyBorder="1" applyAlignment="1">
      <alignment horizontal="right" vertical="top" wrapText="1"/>
    </xf>
    <xf numFmtId="4" fontId="22" fillId="0" borderId="0" xfId="0" applyNumberFormat="1" applyFont="1" applyBorder="1" applyAlignment="1">
      <alignment horizontal="right" vertical="top" wrapText="1"/>
    </xf>
    <xf numFmtId="2" fontId="73" fillId="0" borderId="0" xfId="0" applyNumberFormat="1" applyFont="1" applyAlignment="1">
      <alignment horizontal="right" vertical="top"/>
    </xf>
    <xf numFmtId="2" fontId="74" fillId="0" borderId="0" xfId="0" applyNumberFormat="1" applyFont="1" applyAlignment="1">
      <alignment horizontal="right" vertical="top"/>
    </xf>
    <xf numFmtId="49" fontId="22" fillId="0" borderId="4" xfId="0" applyNumberFormat="1" applyFont="1" applyBorder="1" applyAlignment="1">
      <alignment horizontal="center" vertical="center"/>
    </xf>
    <xf numFmtId="49" fontId="22" fillId="0" borderId="0" xfId="0" applyNumberFormat="1" applyFont="1" applyBorder="1" applyAlignment="1">
      <alignment horizontal="center" vertical="center"/>
    </xf>
    <xf numFmtId="0" fontId="22" fillId="0" borderId="0" xfId="0" applyFont="1" applyBorder="1"/>
    <xf numFmtId="0" fontId="22" fillId="0" borderId="2" xfId="0" applyFont="1" applyBorder="1" applyAlignment="1">
      <alignment horizontal="center" vertical="top"/>
    </xf>
    <xf numFmtId="0" fontId="22" fillId="0" borderId="3" xfId="0" applyFont="1" applyBorder="1" applyAlignment="1">
      <alignment horizontal="center" vertical="top"/>
    </xf>
    <xf numFmtId="0" fontId="22" fillId="0" borderId="3" xfId="0" applyFont="1" applyBorder="1" applyAlignment="1">
      <alignment horizontal="center"/>
    </xf>
    <xf numFmtId="0" fontId="30" fillId="0" borderId="3" xfId="0" applyFont="1" applyBorder="1" applyAlignment="1">
      <alignment horizontal="right"/>
    </xf>
    <xf numFmtId="0" fontId="22" fillId="0" borderId="2" xfId="0" applyFont="1" applyBorder="1" applyAlignment="1">
      <alignment horizontal="right" vertical="top"/>
    </xf>
    <xf numFmtId="0" fontId="30" fillId="0" borderId="3" xfId="0" applyFont="1" applyBorder="1" applyAlignment="1">
      <alignment horizontal="right" vertical="top"/>
    </xf>
    <xf numFmtId="0" fontId="22" fillId="0" borderId="3" xfId="0" applyFont="1" applyBorder="1" applyAlignment="1">
      <alignment horizontal="right"/>
    </xf>
    <xf numFmtId="49" fontId="22" fillId="0" borderId="6" xfId="0" applyNumberFormat="1" applyFont="1" applyBorder="1" applyAlignment="1">
      <alignment horizontal="center" vertical="top"/>
    </xf>
    <xf numFmtId="0" fontId="30" fillId="0" borderId="11" xfId="0" applyFont="1" applyBorder="1"/>
    <xf numFmtId="49" fontId="30" fillId="0" borderId="11" xfId="0" applyNumberFormat="1" applyFont="1" applyBorder="1" applyAlignment="1">
      <alignment horizontal="center" vertical="top"/>
    </xf>
    <xf numFmtId="0" fontId="30" fillId="0" borderId="14" xfId="0" applyFont="1" applyBorder="1" applyAlignment="1">
      <alignment horizontal="left" vertical="top"/>
    </xf>
    <xf numFmtId="0" fontId="30" fillId="0" borderId="8" xfId="0" applyFont="1" applyBorder="1" applyAlignment="1">
      <alignment horizontal="left" vertical="top"/>
    </xf>
    <xf numFmtId="0" fontId="8" fillId="0" borderId="4" xfId="0" applyFont="1" applyBorder="1" applyAlignment="1">
      <alignment horizontal="center"/>
    </xf>
    <xf numFmtId="0" fontId="30" fillId="0" borderId="15" xfId="0" applyFont="1" applyBorder="1" applyAlignment="1">
      <alignment horizontal="left" vertical="top"/>
    </xf>
    <xf numFmtId="0" fontId="30" fillId="0" borderId="10" xfId="0" applyFont="1" applyBorder="1" applyAlignment="1">
      <alignment horizontal="left" vertical="top"/>
    </xf>
    <xf numFmtId="4" fontId="44" fillId="0" borderId="4" xfId="0" applyNumberFormat="1" applyFont="1" applyBorder="1" applyAlignment="1">
      <alignment horizontal="right"/>
    </xf>
    <xf numFmtId="4" fontId="22" fillId="0" borderId="3" xfId="0" applyNumberFormat="1" applyFont="1" applyBorder="1" applyAlignment="1">
      <alignment horizontal="right"/>
    </xf>
    <xf numFmtId="2" fontId="0" fillId="0" borderId="0" xfId="0" applyNumberFormat="1" applyAlignment="1">
      <alignment vertical="top"/>
    </xf>
    <xf numFmtId="0" fontId="30" fillId="0" borderId="4" xfId="0" applyFont="1" applyBorder="1" applyAlignment="1">
      <alignment horizontal="left" vertical="top"/>
    </xf>
    <xf numFmtId="4" fontId="44" fillId="0" borderId="9" xfId="0" applyNumberFormat="1" applyFont="1" applyBorder="1" applyAlignment="1">
      <alignment horizontal="right"/>
    </xf>
    <xf numFmtId="4" fontId="30" fillId="0" borderId="9" xfId="0" applyNumberFormat="1" applyFont="1" applyBorder="1" applyAlignment="1">
      <alignment horizontal="right"/>
    </xf>
    <xf numFmtId="4" fontId="22" fillId="0" borderId="0" xfId="0" applyNumberFormat="1" applyFont="1" applyAlignment="1">
      <alignment horizontal="right"/>
    </xf>
    <xf numFmtId="4" fontId="44" fillId="0" borderId="12" xfId="0" applyNumberFormat="1" applyFont="1" applyBorder="1" applyAlignment="1">
      <alignment horizontal="right"/>
    </xf>
    <xf numFmtId="4" fontId="22" fillId="0" borderId="10" xfId="0" applyNumberFormat="1" applyFont="1" applyBorder="1" applyAlignment="1">
      <alignment horizontal="right"/>
    </xf>
    <xf numFmtId="4" fontId="53" fillId="0" borderId="4" xfId="0" applyNumberFormat="1" applyFont="1" applyBorder="1" applyAlignment="1">
      <alignment horizontal="right"/>
    </xf>
    <xf numFmtId="168" fontId="30" fillId="0" borderId="0" xfId="0" applyNumberFormat="1" applyFont="1" applyAlignment="1">
      <alignment horizontal="left"/>
    </xf>
    <xf numFmtId="168" fontId="30" fillId="0" borderId="3" xfId="0" applyNumberFormat="1" applyFont="1" applyBorder="1" applyAlignment="1">
      <alignment horizontal="left"/>
    </xf>
    <xf numFmtId="0" fontId="22" fillId="0" borderId="4" xfId="0" applyFont="1" applyBorder="1" applyAlignment="1">
      <alignment horizontal="left" vertical="top"/>
    </xf>
    <xf numFmtId="49" fontId="30" fillId="0" borderId="0" xfId="0" applyNumberFormat="1" applyFont="1" applyAlignment="1">
      <alignment horizontal="right" vertical="top" wrapText="1"/>
    </xf>
    <xf numFmtId="49" fontId="22" fillId="0" borderId="0" xfId="0" applyNumberFormat="1" applyFont="1" applyAlignment="1">
      <alignment horizontal="right" vertical="top" wrapText="1"/>
    </xf>
    <xf numFmtId="0" fontId="8" fillId="0" borderId="0" xfId="0" applyFont="1"/>
    <xf numFmtId="4" fontId="22" fillId="0" borderId="0" xfId="0" applyNumberFormat="1" applyFont="1" applyAlignment="1">
      <alignment vertical="top" wrapText="1"/>
    </xf>
    <xf numFmtId="4" fontId="30" fillId="0" borderId="0" xfId="0" applyNumberFormat="1" applyFont="1" applyAlignment="1">
      <alignment horizontal="right" wrapText="1"/>
    </xf>
    <xf numFmtId="4" fontId="77" fillId="0" borderId="0" xfId="0" applyNumberFormat="1" applyFont="1" applyAlignment="1">
      <alignment horizontal="right"/>
    </xf>
    <xf numFmtId="0" fontId="7" fillId="0" borderId="0" xfId="0" applyFont="1" applyAlignment="1">
      <alignment horizontal="left" wrapText="1"/>
    </xf>
    <xf numFmtId="4" fontId="30" fillId="0" borderId="0" xfId="0" applyNumberFormat="1" applyFont="1" applyAlignment="1">
      <alignment horizontal="right"/>
    </xf>
    <xf numFmtId="0" fontId="8" fillId="0" borderId="0" xfId="0" applyFont="1" applyAlignment="1">
      <alignment horizontal="left" wrapText="1"/>
    </xf>
    <xf numFmtId="4" fontId="76" fillId="0" borderId="0" xfId="0" applyNumberFormat="1" applyFont="1" applyAlignment="1">
      <alignment horizontal="right"/>
    </xf>
    <xf numFmtId="4" fontId="30" fillId="0" borderId="0" xfId="0" applyNumberFormat="1" applyFont="1" applyAlignment="1">
      <alignment horizontal="right" vertical="top" wrapText="1"/>
    </xf>
    <xf numFmtId="4" fontId="7" fillId="0" borderId="0" xfId="0" applyNumberFormat="1" applyFont="1" applyAlignment="1">
      <alignment horizontal="right" wrapText="1"/>
    </xf>
    <xf numFmtId="4" fontId="22" fillId="0" borderId="11" xfId="0" applyNumberFormat="1" applyFont="1" applyBorder="1" applyAlignment="1">
      <alignment vertical="top" wrapText="1"/>
    </xf>
    <xf numFmtId="0" fontId="22" fillId="0" borderId="0" xfId="0" applyFont="1" applyAlignment="1">
      <alignment wrapText="1"/>
    </xf>
    <xf numFmtId="4" fontId="22" fillId="0" borderId="1" xfId="0" applyNumberFormat="1" applyFont="1" applyBorder="1" applyAlignment="1">
      <alignment vertical="top" wrapText="1"/>
    </xf>
    <xf numFmtId="0" fontId="52" fillId="0" borderId="0" xfId="0" applyFont="1" applyAlignment="1">
      <alignment horizontal="right"/>
    </xf>
    <xf numFmtId="0" fontId="30" fillId="0" borderId="0" xfId="0" applyNumberFormat="1" applyFont="1" applyAlignment="1">
      <alignment horizontal="right" vertical="top" wrapText="1"/>
    </xf>
    <xf numFmtId="0" fontId="30" fillId="0" borderId="0" xfId="0" applyFont="1" applyAlignment="1">
      <alignment horizontal="right" wrapText="1"/>
    </xf>
    <xf numFmtId="4" fontId="22" fillId="0" borderId="1" xfId="0" applyNumberFormat="1" applyFont="1" applyBorder="1" applyAlignment="1">
      <alignment horizontal="right" wrapText="1"/>
    </xf>
    <xf numFmtId="4" fontId="30" fillId="0" borderId="1" xfId="0" applyNumberFormat="1" applyFont="1" applyBorder="1" applyAlignment="1">
      <alignment horizontal="right" wrapText="1"/>
    </xf>
    <xf numFmtId="4" fontId="22" fillId="0" borderId="1" xfId="0" applyNumberFormat="1" applyFont="1" applyBorder="1" applyAlignment="1">
      <alignment horizontal="right" vertical="top" wrapText="1"/>
    </xf>
    <xf numFmtId="168" fontId="22" fillId="0" borderId="0" xfId="0" applyNumberFormat="1" applyFont="1" applyAlignment="1">
      <alignment horizontal="right" vertical="top" wrapText="1"/>
    </xf>
    <xf numFmtId="175" fontId="22" fillId="0" borderId="0" xfId="0" applyNumberFormat="1" applyFont="1" applyAlignment="1">
      <alignment horizontal="right" vertical="top" wrapText="1"/>
    </xf>
    <xf numFmtId="2" fontId="30" fillId="0" borderId="0" xfId="0" applyNumberFormat="1" applyFont="1" applyAlignment="1">
      <alignment horizontal="right" vertical="top" wrapText="1"/>
    </xf>
    <xf numFmtId="4" fontId="30" fillId="0" borderId="11" xfId="0" applyNumberFormat="1" applyFont="1" applyBorder="1" applyAlignment="1">
      <alignment horizontal="right" wrapText="1"/>
    </xf>
    <xf numFmtId="168" fontId="0" fillId="0" borderId="0" xfId="0" applyNumberFormat="1"/>
    <xf numFmtId="4" fontId="22" fillId="0" borderId="6" xfId="0" applyNumberFormat="1" applyFont="1" applyBorder="1" applyAlignment="1">
      <alignment horizontal="right" wrapText="1"/>
    </xf>
    <xf numFmtId="0" fontId="62" fillId="0" borderId="0" xfId="0" applyFont="1"/>
    <xf numFmtId="0" fontId="30" fillId="0" borderId="11" xfId="0" applyFont="1" applyBorder="1" applyAlignment="1">
      <alignment horizontal="right" vertical="top" wrapText="1"/>
    </xf>
    <xf numFmtId="4" fontId="30" fillId="0" borderId="28" xfId="0" applyNumberFormat="1" applyFont="1" applyBorder="1" applyAlignment="1">
      <alignment horizontal="right" vertical="top" wrapText="1"/>
    </xf>
    <xf numFmtId="0" fontId="22" fillId="0" borderId="3" xfId="0" applyFont="1" applyBorder="1" applyAlignment="1">
      <alignment horizontal="left" vertical="top"/>
    </xf>
    <xf numFmtId="0" fontId="0" fillId="0" borderId="0" xfId="0" applyAlignment="1">
      <alignment horizontal="center"/>
    </xf>
    <xf numFmtId="0" fontId="16" fillId="0" borderId="0" xfId="0" applyFont="1" applyAlignment="1">
      <alignment horizontal="left" vertical="top"/>
    </xf>
    <xf numFmtId="0" fontId="22" fillId="0" borderId="0" xfId="0" applyFont="1" applyAlignment="1">
      <alignment horizontal="left"/>
    </xf>
    <xf numFmtId="4" fontId="30" fillId="0" borderId="0" xfId="0" applyNumberFormat="1" applyFont="1"/>
    <xf numFmtId="2" fontId="30" fillId="0" borderId="0" xfId="0" applyNumberFormat="1" applyFont="1" applyAlignment="1">
      <alignment horizontal="right"/>
    </xf>
    <xf numFmtId="4" fontId="30" fillId="0" borderId="0" xfId="0" applyNumberFormat="1" applyFont="1" applyAlignment="1">
      <alignment horizontal="right" vertical="top"/>
    </xf>
    <xf numFmtId="49" fontId="30" fillId="0" borderId="0" xfId="0" applyNumberFormat="1" applyFont="1" applyAlignment="1">
      <alignment horizontal="left"/>
    </xf>
    <xf numFmtId="49" fontId="30" fillId="0" borderId="0" xfId="0" applyNumberFormat="1" applyFont="1" applyAlignment="1">
      <alignment horizontal="right"/>
    </xf>
    <xf numFmtId="0" fontId="22" fillId="0" borderId="11" xfId="0" applyFont="1" applyBorder="1" applyAlignment="1">
      <alignment horizontal="left"/>
    </xf>
    <xf numFmtId="4" fontId="22" fillId="0" borderId="1" xfId="0" applyNumberFormat="1" applyFont="1" applyBorder="1" applyAlignment="1">
      <alignment horizontal="right"/>
    </xf>
    <xf numFmtId="0" fontId="22" fillId="0" borderId="1" xfId="0" applyFont="1" applyBorder="1" applyAlignment="1">
      <alignment horizontal="left"/>
    </xf>
    <xf numFmtId="0" fontId="22" fillId="0" borderId="1" xfId="0" applyFont="1" applyBorder="1"/>
    <xf numFmtId="0" fontId="0" fillId="0" borderId="0" xfId="0" applyAlignment="1">
      <alignment horizontal="justify" vertical="top" wrapText="1"/>
    </xf>
    <xf numFmtId="0" fontId="79" fillId="0" borderId="0" xfId="0" applyFont="1" applyAlignment="1">
      <alignment horizontal="justify" vertical="top" wrapText="1"/>
    </xf>
    <xf numFmtId="4" fontId="0" fillId="0" borderId="0" xfId="0" applyNumberFormat="1" applyAlignment="1">
      <alignment vertical="top" wrapText="1"/>
    </xf>
    <xf numFmtId="3" fontId="30" fillId="0" borderId="0" xfId="0" applyNumberFormat="1" applyFont="1" applyAlignment="1">
      <alignment horizontal="right"/>
    </xf>
    <xf numFmtId="4" fontId="16" fillId="0" borderId="0" xfId="0" applyNumberFormat="1" applyFont="1"/>
    <xf numFmtId="0" fontId="22" fillId="0" borderId="6" xfId="0" applyFont="1" applyBorder="1" applyAlignment="1">
      <alignment horizontal="left"/>
    </xf>
    <xf numFmtId="0" fontId="8" fillId="0" borderId="6" xfId="0" applyFont="1" applyBorder="1" applyAlignment="1">
      <alignment horizontal="center"/>
    </xf>
    <xf numFmtId="0" fontId="22" fillId="0" borderId="6" xfId="0" applyFont="1" applyBorder="1" applyAlignment="1">
      <alignment horizontal="right"/>
    </xf>
    <xf numFmtId="0" fontId="22" fillId="0" borderId="0" xfId="0" applyFont="1" applyBorder="1" applyAlignment="1">
      <alignment horizontal="center" vertical="top"/>
    </xf>
    <xf numFmtId="49" fontId="22" fillId="0" borderId="0" xfId="0" applyNumberFormat="1" applyFont="1" applyAlignment="1">
      <alignment horizontal="right" vertical="top"/>
    </xf>
    <xf numFmtId="49" fontId="30" fillId="0" borderId="0" xfId="0" applyNumberFormat="1" applyFont="1" applyAlignment="1">
      <alignment vertical="top"/>
    </xf>
    <xf numFmtId="49" fontId="30" fillId="0" borderId="0" xfId="0" applyNumberFormat="1" applyFont="1" applyAlignment="1">
      <alignment horizontal="right" vertical="top"/>
    </xf>
    <xf numFmtId="0" fontId="22" fillId="0" borderId="0" xfId="0" applyFont="1" applyAlignment="1"/>
    <xf numFmtId="0" fontId="1" fillId="0" borderId="0" xfId="0" applyFont="1" applyAlignment="1">
      <alignment vertical="top"/>
    </xf>
    <xf numFmtId="0" fontId="1" fillId="0" borderId="0" xfId="0" applyFont="1" applyAlignment="1">
      <alignment vertical="top" wrapText="1"/>
    </xf>
    <xf numFmtId="0" fontId="1" fillId="0" borderId="8" xfId="0" applyFont="1" applyBorder="1" applyAlignment="1">
      <alignment vertical="top"/>
    </xf>
    <xf numFmtId="0" fontId="6" fillId="0" borderId="0" xfId="0" applyFont="1" applyAlignment="1">
      <alignment horizontal="left" vertical="top"/>
    </xf>
    <xf numFmtId="0" fontId="2" fillId="0" borderId="0" xfId="0" applyFont="1" applyAlignment="1">
      <alignment horizontal="left" vertical="top" wrapText="1"/>
    </xf>
    <xf numFmtId="0" fontId="1" fillId="0" borderId="0" xfId="0" applyFont="1" applyAlignment="1">
      <alignment horizontal="left" vertical="top" wrapText="1"/>
    </xf>
    <xf numFmtId="0" fontId="6" fillId="0" borderId="0" xfId="0" applyFont="1" applyAlignment="1">
      <alignment horizontal="left" vertical="center"/>
    </xf>
    <xf numFmtId="0" fontId="2" fillId="0" borderId="1" xfId="0" applyFont="1" applyBorder="1" applyAlignment="1">
      <alignment horizontal="left" vertical="top"/>
    </xf>
    <xf numFmtId="0" fontId="2" fillId="0" borderId="3" xfId="0" applyFont="1" applyBorder="1" applyAlignment="1">
      <alignment horizontal="left" vertical="top"/>
    </xf>
    <xf numFmtId="0" fontId="2" fillId="0" borderId="11" xfId="0" applyFont="1" applyBorder="1" applyAlignment="1">
      <alignment horizontal="left" vertical="top" wrapText="1"/>
    </xf>
    <xf numFmtId="0" fontId="2" fillId="0" borderId="10" xfId="0" applyFont="1" applyBorder="1" applyAlignment="1">
      <alignment horizontal="left" vertical="top" wrapText="1"/>
    </xf>
    <xf numFmtId="0" fontId="6" fillId="0" borderId="0" xfId="0" applyFont="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right"/>
    </xf>
    <xf numFmtId="0" fontId="2" fillId="2" borderId="2" xfId="0" applyFont="1" applyFill="1" applyBorder="1" applyAlignment="1">
      <alignment horizontal="center" vertical="top" wrapText="1"/>
    </xf>
    <xf numFmtId="0" fontId="2" fillId="2" borderId="1" xfId="0" applyFont="1" applyFill="1" applyBorder="1" applyAlignment="1">
      <alignment horizontal="center" vertical="top" wrapText="1"/>
    </xf>
    <xf numFmtId="0" fontId="2" fillId="2" borderId="3" xfId="0" applyFont="1" applyFill="1" applyBorder="1" applyAlignment="1">
      <alignment horizontal="center" vertical="top" wrapText="1"/>
    </xf>
    <xf numFmtId="0" fontId="1" fillId="0" borderId="8" xfId="0" applyFont="1" applyBorder="1" applyAlignment="1">
      <alignment vertical="top" wrapText="1"/>
    </xf>
    <xf numFmtId="0" fontId="2" fillId="0" borderId="6" xfId="0" applyFont="1" applyBorder="1" applyAlignment="1">
      <alignment vertical="top" wrapText="1"/>
    </xf>
    <xf numFmtId="0" fontId="2" fillId="0" borderId="5" xfId="0" applyFont="1" applyBorder="1" applyAlignment="1">
      <alignment vertical="top" wrapText="1"/>
    </xf>
    <xf numFmtId="0" fontId="2" fillId="0" borderId="14" xfId="0" applyFont="1" applyBorder="1" applyAlignment="1">
      <alignment horizontal="center" vertical="top"/>
    </xf>
    <xf numFmtId="0" fontId="2" fillId="0" borderId="0" xfId="0" applyFont="1" applyAlignment="1">
      <alignment horizontal="center" vertical="top"/>
    </xf>
    <xf numFmtId="0" fontId="2" fillId="0" borderId="8" xfId="0" applyFont="1" applyBorder="1" applyAlignment="1">
      <alignment horizontal="center" vertical="top"/>
    </xf>
    <xf numFmtId="0" fontId="1" fillId="0" borderId="6" xfId="0" applyFont="1" applyBorder="1" applyAlignment="1">
      <alignment horizontal="left" vertical="top" wrapText="1"/>
    </xf>
    <xf numFmtId="0" fontId="1" fillId="0" borderId="8" xfId="0" applyFont="1" applyBorder="1" applyAlignment="1">
      <alignment horizontal="left" vertical="top" wrapText="1"/>
    </xf>
    <xf numFmtId="0" fontId="2" fillId="0" borderId="8" xfId="0" applyFont="1" applyBorder="1" applyAlignment="1">
      <alignment horizontal="left" vertical="top" wrapText="1"/>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8" xfId="0" applyFont="1" applyBorder="1" applyAlignment="1">
      <alignment horizontal="left" vertical="center"/>
    </xf>
    <xf numFmtId="0" fontId="2" fillId="0" borderId="4" xfId="1" applyFont="1" applyBorder="1" applyAlignment="1">
      <alignment horizontal="center" vertical="top" wrapText="1"/>
    </xf>
    <xf numFmtId="0" fontId="2" fillId="0" borderId="1" xfId="1" applyFont="1" applyBorder="1" applyAlignment="1">
      <alignment horizontal="center" vertical="top" wrapText="1"/>
    </xf>
    <xf numFmtId="0" fontId="2" fillId="0" borderId="1" xfId="1" applyFont="1" applyBorder="1" applyAlignment="1">
      <alignment horizontal="right" vertical="top" wrapText="1"/>
    </xf>
    <xf numFmtId="0" fontId="19" fillId="0" borderId="1" xfId="1" applyFont="1" applyBorder="1" applyAlignment="1">
      <alignment horizontal="right" vertical="top" wrapText="1"/>
    </xf>
    <xf numFmtId="0" fontId="2" fillId="0" borderId="2" xfId="1" applyFont="1" applyBorder="1" applyAlignment="1">
      <alignment horizontal="center" vertical="top" wrapText="1"/>
    </xf>
    <xf numFmtId="0" fontId="2" fillId="0" borderId="3" xfId="1" applyFont="1" applyBorder="1" applyAlignment="1">
      <alignment horizontal="center" vertical="top" wrapText="1"/>
    </xf>
    <xf numFmtId="0" fontId="2" fillId="0" borderId="7" xfId="1" applyFont="1" applyBorder="1" applyAlignment="1">
      <alignment horizontal="left" vertical="top" wrapText="1"/>
    </xf>
    <xf numFmtId="0" fontId="2" fillId="0" borderId="12" xfId="1" applyFont="1" applyBorder="1" applyAlignment="1">
      <alignment horizontal="left" vertical="top" wrapText="1"/>
    </xf>
    <xf numFmtId="4" fontId="22" fillId="0" borderId="7" xfId="0" applyNumberFormat="1" applyFont="1" applyBorder="1" applyAlignment="1">
      <alignment horizontal="right" vertical="top" wrapText="1"/>
    </xf>
    <xf numFmtId="4" fontId="22" fillId="0" borderId="12" xfId="0" applyNumberFormat="1" applyFont="1" applyBorder="1" applyAlignment="1">
      <alignment horizontal="right" vertical="top" wrapText="1"/>
    </xf>
    <xf numFmtId="0" fontId="1" fillId="0" borderId="7" xfId="1" applyFont="1" applyBorder="1" applyAlignment="1">
      <alignment horizontal="left" vertical="top" wrapText="1"/>
    </xf>
    <xf numFmtId="0" fontId="1" fillId="0" borderId="12" xfId="1" applyFont="1" applyBorder="1" applyAlignment="1">
      <alignment horizontal="left" vertical="top" wrapText="1"/>
    </xf>
    <xf numFmtId="4" fontId="7" fillId="0" borderId="7" xfId="0" applyNumberFormat="1" applyFont="1" applyBorder="1" applyAlignment="1">
      <alignment horizontal="right" vertical="top" wrapText="1"/>
    </xf>
    <xf numFmtId="4" fontId="7" fillId="0" borderId="12" xfId="0" applyNumberFormat="1" applyFont="1" applyBorder="1" applyAlignment="1">
      <alignment horizontal="right" vertical="top" wrapText="1"/>
    </xf>
    <xf numFmtId="0" fontId="12" fillId="0" borderId="0" xfId="1" applyFont="1" applyAlignment="1">
      <alignment horizontal="justify" vertical="top" wrapText="1"/>
    </xf>
    <xf numFmtId="0" fontId="24" fillId="0" borderId="0" xfId="1" applyFont="1" applyAlignment="1">
      <alignment horizontal="justify" vertical="top" wrapText="1"/>
    </xf>
    <xf numFmtId="0" fontId="6" fillId="0" borderId="0" xfId="1" applyFont="1" applyAlignment="1">
      <alignment horizontal="left" vertical="top" wrapText="1"/>
    </xf>
    <xf numFmtId="4" fontId="2" fillId="0" borderId="7" xfId="1" applyNumberFormat="1" applyFont="1" applyBorder="1" applyAlignment="1">
      <alignment horizontal="right" vertical="top" wrapText="1"/>
    </xf>
    <xf numFmtId="4" fontId="17" fillId="0" borderId="12" xfId="1" applyNumberFormat="1" applyBorder="1" applyAlignment="1">
      <alignment horizontal="right" vertical="top" wrapText="1"/>
    </xf>
    <xf numFmtId="0" fontId="2" fillId="0" borderId="11" xfId="1" applyFont="1" applyBorder="1" applyAlignment="1">
      <alignment horizontal="center" vertical="top" wrapText="1"/>
    </xf>
    <xf numFmtId="4" fontId="27" fillId="0" borderId="12" xfId="1" applyNumberFormat="1" applyFont="1" applyBorder="1" applyAlignment="1">
      <alignment vertical="top" wrapText="1"/>
    </xf>
    <xf numFmtId="0" fontId="17" fillId="0" borderId="12" xfId="1" applyBorder="1" applyAlignment="1">
      <alignment horizontal="left" vertical="top" wrapText="1"/>
    </xf>
    <xf numFmtId="0" fontId="27" fillId="0" borderId="12" xfId="1" applyFont="1" applyBorder="1" applyAlignment="1">
      <alignment vertical="top"/>
    </xf>
    <xf numFmtId="4" fontId="1" fillId="0" borderId="7" xfId="1" applyNumberFormat="1" applyFont="1" applyBorder="1" applyAlignment="1">
      <alignment horizontal="right" vertical="top" wrapText="1"/>
    </xf>
    <xf numFmtId="2" fontId="2" fillId="0" borderId="7" xfId="1" applyNumberFormat="1" applyFont="1" applyBorder="1" applyAlignment="1">
      <alignment horizontal="left" vertical="top" wrapText="1"/>
    </xf>
    <xf numFmtId="0" fontId="27" fillId="0" borderId="12" xfId="1" applyFont="1" applyBorder="1" applyAlignment="1">
      <alignment horizontal="left" vertical="top" wrapText="1"/>
    </xf>
    <xf numFmtId="4" fontId="27" fillId="0" borderId="12" xfId="1" applyNumberFormat="1" applyFont="1" applyBorder="1" applyAlignment="1">
      <alignment horizontal="right" vertical="top" wrapText="1"/>
    </xf>
    <xf numFmtId="0" fontId="12" fillId="0" borderId="0" xfId="1" applyFont="1" applyAlignment="1">
      <alignment horizontal="left" vertical="top" wrapText="1"/>
    </xf>
    <xf numFmtId="0" fontId="24" fillId="0" borderId="0" xfId="1" applyFont="1" applyAlignment="1">
      <alignment vertical="top" wrapText="1"/>
    </xf>
    <xf numFmtId="0" fontId="2" fillId="0" borderId="12" xfId="1" applyFont="1" applyBorder="1" applyAlignment="1">
      <alignment horizontal="center" vertical="top" wrapText="1"/>
    </xf>
    <xf numFmtId="4" fontId="8" fillId="0" borderId="7" xfId="0" applyNumberFormat="1" applyFont="1" applyBorder="1" applyAlignment="1">
      <alignment horizontal="right" vertical="top" wrapText="1"/>
    </xf>
    <xf numFmtId="4" fontId="8" fillId="0" borderId="12" xfId="0" applyNumberFormat="1" applyFont="1" applyBorder="1" applyAlignment="1">
      <alignment horizontal="right" vertical="top" wrapText="1"/>
    </xf>
    <xf numFmtId="0" fontId="22" fillId="0" borderId="2" xfId="0" applyFont="1" applyBorder="1" applyAlignment="1">
      <alignment horizontal="left" vertical="top" wrapText="1"/>
    </xf>
    <xf numFmtId="0" fontId="22" fillId="0" borderId="1" xfId="0" applyFont="1" applyBorder="1" applyAlignment="1">
      <alignment horizontal="left" vertical="top" wrapText="1"/>
    </xf>
    <xf numFmtId="0" fontId="22" fillId="0" borderId="3" xfId="0" applyFont="1" applyBorder="1" applyAlignment="1">
      <alignment horizontal="left" vertical="top" wrapText="1"/>
    </xf>
    <xf numFmtId="0" fontId="22" fillId="0" borderId="1" xfId="0" applyFont="1" applyBorder="1" applyAlignment="1">
      <alignment horizontal="center" vertical="center" wrapText="1"/>
    </xf>
    <xf numFmtId="0" fontId="22" fillId="0" borderId="1" xfId="0" applyFont="1" applyBorder="1" applyAlignment="1">
      <alignment horizontal="right" vertical="top"/>
    </xf>
    <xf numFmtId="0" fontId="22" fillId="0" borderId="4" xfId="0" applyFont="1" applyBorder="1" applyAlignment="1">
      <alignment horizontal="right" vertical="top"/>
    </xf>
    <xf numFmtId="0" fontId="22" fillId="0" borderId="4" xfId="0" applyFont="1" applyBorder="1" applyAlignment="1">
      <alignment horizontal="left" vertical="center"/>
    </xf>
    <xf numFmtId="0" fontId="33" fillId="0" borderId="0" xfId="0" applyFont="1" applyAlignment="1">
      <alignment horizontal="left" vertical="top" wrapText="1"/>
    </xf>
    <xf numFmtId="0" fontId="22" fillId="0" borderId="7"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vertical="top" wrapText="1"/>
    </xf>
    <xf numFmtId="0" fontId="22" fillId="0" borderId="15" xfId="0" applyFont="1" applyBorder="1" applyAlignment="1">
      <alignment vertical="top" wrapText="1"/>
    </xf>
    <xf numFmtId="0" fontId="33" fillId="0" borderId="0" xfId="0" applyFont="1" applyAlignment="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left" vertical="top"/>
    </xf>
    <xf numFmtId="4" fontId="22" fillId="0" borderId="1" xfId="0" applyNumberFormat="1" applyFont="1" applyBorder="1" applyAlignment="1">
      <alignment horizontal="right" vertical="top"/>
    </xf>
    <xf numFmtId="0" fontId="22" fillId="4" borderId="5" xfId="0" applyFont="1" applyFill="1" applyBorder="1" applyAlignment="1">
      <alignment horizontal="center" vertical="top" wrapText="1"/>
    </xf>
    <xf numFmtId="0" fontId="22" fillId="4" borderId="7" xfId="0" applyFont="1" applyFill="1" applyBorder="1" applyAlignment="1">
      <alignment horizontal="center" vertical="top" wrapText="1"/>
    </xf>
    <xf numFmtId="0" fontId="22" fillId="4" borderId="13" xfId="0" applyFont="1" applyFill="1" applyBorder="1" applyAlignment="1">
      <alignment horizontal="center" vertical="top" wrapText="1"/>
    </xf>
    <xf numFmtId="0" fontId="22" fillId="0" borderId="4" xfId="0" applyFont="1" applyBorder="1" applyAlignment="1">
      <alignment vertical="top" wrapText="1"/>
    </xf>
    <xf numFmtId="0" fontId="22" fillId="0" borderId="2" xfId="0" applyFont="1" applyBorder="1" applyAlignment="1">
      <alignment vertical="top" wrapText="1"/>
    </xf>
    <xf numFmtId="0" fontId="30" fillId="0" borderId="4" xfId="0" applyFont="1" applyBorder="1" applyAlignment="1">
      <alignment vertical="top" wrapText="1"/>
    </xf>
    <xf numFmtId="0" fontId="30" fillId="0" borderId="2" xfId="0" applyFont="1" applyBorder="1" applyAlignment="1">
      <alignment vertical="top" wrapText="1"/>
    </xf>
    <xf numFmtId="0" fontId="30" fillId="0" borderId="2" xfId="0" applyFont="1" applyBorder="1" applyAlignment="1">
      <alignment horizontal="left" vertical="top" wrapText="1"/>
    </xf>
    <xf numFmtId="0" fontId="30" fillId="0" borderId="1" xfId="0" applyFont="1" applyBorder="1" applyAlignment="1">
      <alignment horizontal="left" vertical="top" wrapText="1"/>
    </xf>
    <xf numFmtId="0" fontId="22" fillId="0" borderId="7" xfId="0" applyFont="1" applyBorder="1" applyAlignment="1">
      <alignment vertical="top" wrapText="1"/>
    </xf>
    <xf numFmtId="0" fontId="22" fillId="0" borderId="11" xfId="0" applyFont="1" applyBorder="1" applyAlignment="1">
      <alignment horizontal="left" vertical="top"/>
    </xf>
    <xf numFmtId="4" fontId="22" fillId="0" borderId="11" xfId="0" applyNumberFormat="1" applyFont="1" applyBorder="1" applyAlignment="1">
      <alignment horizontal="right" vertical="top"/>
    </xf>
    <xf numFmtId="0" fontId="22" fillId="4" borderId="1" xfId="0" applyFont="1" applyFill="1" applyBorder="1" applyAlignment="1">
      <alignment horizontal="center" vertical="top" wrapText="1"/>
    </xf>
    <xf numFmtId="0" fontId="30" fillId="0" borderId="1" xfId="0" applyFont="1" applyBorder="1" applyAlignment="1">
      <alignment vertical="top" wrapText="1"/>
    </xf>
    <xf numFmtId="0" fontId="30" fillId="0" borderId="3" xfId="0" applyFont="1" applyBorder="1" applyAlignment="1">
      <alignment vertical="top" wrapText="1"/>
    </xf>
    <xf numFmtId="0" fontId="22" fillId="4" borderId="3" xfId="0" applyFont="1" applyFill="1" applyBorder="1" applyAlignment="1">
      <alignment horizontal="center" vertical="top" wrapText="1"/>
    </xf>
    <xf numFmtId="0" fontId="22" fillId="4" borderId="4" xfId="0" applyFont="1" applyFill="1" applyBorder="1" applyAlignment="1">
      <alignment horizontal="center" vertical="top" wrapText="1"/>
    </xf>
    <xf numFmtId="0" fontId="22" fillId="4" borderId="2" xfId="0" applyFont="1" applyFill="1" applyBorder="1" applyAlignment="1">
      <alignment horizontal="center" vertical="top" wrapText="1"/>
    </xf>
    <xf numFmtId="0" fontId="30" fillId="0" borderId="3" xfId="0" applyFont="1" applyBorder="1" applyAlignment="1">
      <alignment horizontal="left" vertical="top" wrapText="1"/>
    </xf>
    <xf numFmtId="0" fontId="30" fillId="0" borderId="7" xfId="0" applyFont="1" applyBorder="1" applyAlignment="1">
      <alignment vertical="top" wrapText="1"/>
    </xf>
    <xf numFmtId="0" fontId="30" fillId="0" borderId="13" xfId="0" applyFont="1" applyBorder="1" applyAlignment="1">
      <alignment vertical="top" wrapText="1"/>
    </xf>
    <xf numFmtId="0" fontId="30" fillId="0" borderId="20" xfId="0" applyFont="1" applyBorder="1" applyAlignment="1">
      <alignment horizontal="left" vertical="top" wrapText="1"/>
    </xf>
    <xf numFmtId="0" fontId="22" fillId="0" borderId="0" xfId="0" applyFont="1" applyAlignment="1">
      <alignment horizontal="left" vertical="top"/>
    </xf>
    <xf numFmtId="4" fontId="22" fillId="4" borderId="4" xfId="0" applyNumberFormat="1" applyFont="1" applyFill="1" applyBorder="1" applyAlignment="1">
      <alignment horizontal="center" vertical="top" wrapText="1"/>
    </xf>
    <xf numFmtId="0" fontId="30" fillId="0" borderId="2" xfId="0" applyFont="1" applyBorder="1" applyAlignment="1">
      <alignment horizontal="left" vertical="top"/>
    </xf>
    <xf numFmtId="0" fontId="30" fillId="0" borderId="1" xfId="0" applyFont="1" applyBorder="1" applyAlignment="1">
      <alignment horizontal="left" vertical="top"/>
    </xf>
    <xf numFmtId="0" fontId="30" fillId="0" borderId="3" xfId="0" applyFont="1" applyBorder="1" applyAlignment="1">
      <alignment horizontal="left" vertical="top"/>
    </xf>
    <xf numFmtId="0" fontId="30" fillId="0" borderId="4" xfId="0" applyFont="1" applyBorder="1" applyAlignment="1">
      <alignment horizontal="left" vertical="top" wrapText="1"/>
    </xf>
    <xf numFmtId="0" fontId="30" fillId="4" borderId="2" xfId="0" applyFont="1" applyFill="1" applyBorder="1" applyAlignment="1">
      <alignment horizontal="center" vertical="top"/>
    </xf>
    <xf numFmtId="0" fontId="30" fillId="4" borderId="3" xfId="0" applyFont="1" applyFill="1" applyBorder="1" applyAlignment="1">
      <alignment horizontal="center" vertical="top"/>
    </xf>
    <xf numFmtId="0" fontId="30" fillId="0" borderId="4" xfId="0" applyFont="1" applyBorder="1" applyAlignment="1">
      <alignment horizontal="left" vertical="center" wrapText="1"/>
    </xf>
    <xf numFmtId="0" fontId="30" fillId="0" borderId="2" xfId="0" applyFont="1" applyBorder="1" applyAlignment="1">
      <alignment horizontal="left" vertical="center" wrapText="1"/>
    </xf>
    <xf numFmtId="0" fontId="30" fillId="0" borderId="3" xfId="0" applyFont="1" applyBorder="1" applyAlignment="1">
      <alignment horizontal="left" vertical="center" wrapText="1"/>
    </xf>
    <xf numFmtId="0" fontId="22" fillId="0" borderId="0" xfId="0" applyFont="1" applyBorder="1" applyAlignment="1">
      <alignment horizontal="left" vertical="top"/>
    </xf>
    <xf numFmtId="4" fontId="22" fillId="0" borderId="0" xfId="0" applyNumberFormat="1" applyFont="1" applyBorder="1" applyAlignment="1">
      <alignment horizontal="right" vertical="top"/>
    </xf>
    <xf numFmtId="0" fontId="7" fillId="0" borderId="4"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22" fillId="0" borderId="4" xfId="0" applyFont="1" applyBorder="1" applyAlignment="1">
      <alignment horizontal="left" vertical="top" wrapText="1"/>
    </xf>
    <xf numFmtId="4" fontId="22" fillId="0" borderId="0" xfId="0" applyNumberFormat="1" applyFont="1" applyAlignment="1">
      <alignment horizontal="right" vertical="center"/>
    </xf>
    <xf numFmtId="0" fontId="46" fillId="0" borderId="0" xfId="0" applyFont="1" applyAlignment="1">
      <alignment horizontal="center" vertical="top"/>
    </xf>
    <xf numFmtId="0" fontId="7" fillId="0" borderId="0" xfId="0" applyFont="1" applyAlignment="1">
      <alignment horizontal="justify" vertical="center" wrapText="1"/>
    </xf>
    <xf numFmtId="0" fontId="22" fillId="0" borderId="1" xfId="0" applyFont="1" applyBorder="1" applyAlignment="1">
      <alignment horizontal="center" vertical="top"/>
    </xf>
    <xf numFmtId="0" fontId="22" fillId="0" borderId="4" xfId="0" applyFont="1" applyBorder="1" applyAlignment="1">
      <alignment horizontal="center" vertical="top" wrapText="1"/>
    </xf>
    <xf numFmtId="0" fontId="22" fillId="0" borderId="4" xfId="0" applyFont="1" applyBorder="1" applyAlignment="1">
      <alignment horizontal="center" vertical="top"/>
    </xf>
    <xf numFmtId="4" fontId="22" fillId="0" borderId="4" xfId="0" applyNumberFormat="1" applyFont="1" applyBorder="1" applyAlignment="1">
      <alignment horizontal="center" vertical="center" wrapText="1"/>
    </xf>
    <xf numFmtId="4" fontId="22" fillId="0" borderId="4" xfId="0" applyNumberFormat="1" applyFont="1" applyBorder="1" applyAlignment="1">
      <alignment horizontal="center" vertical="center"/>
    </xf>
    <xf numFmtId="0" fontId="22" fillId="0" borderId="4" xfId="0" applyFont="1" applyBorder="1" applyAlignment="1">
      <alignment horizontal="center" vertical="center" wrapText="1"/>
    </xf>
    <xf numFmtId="0" fontId="22" fillId="0" borderId="4" xfId="0" applyFont="1" applyBorder="1" applyAlignment="1">
      <alignment horizontal="center" vertical="center"/>
    </xf>
    <xf numFmtId="0" fontId="22" fillId="0" borderId="1" xfId="0" applyFont="1" applyBorder="1" applyAlignment="1">
      <alignment horizontal="center" vertical="center"/>
    </xf>
    <xf numFmtId="0" fontId="22" fillId="0" borderId="0" xfId="0" applyFont="1" applyAlignment="1">
      <alignment horizontal="center"/>
    </xf>
    <xf numFmtId="0" fontId="22" fillId="0" borderId="11" xfId="0" applyFont="1" applyBorder="1" applyAlignment="1">
      <alignment horizontal="right"/>
    </xf>
    <xf numFmtId="0" fontId="22" fillId="0" borderId="15" xfId="0" applyFont="1" applyBorder="1" applyAlignment="1">
      <alignment horizontal="left" vertical="top" wrapText="1"/>
    </xf>
    <xf numFmtId="0" fontId="22" fillId="0" borderId="11" xfId="0" applyFont="1" applyBorder="1" applyAlignment="1">
      <alignment horizontal="left" vertical="top" wrapText="1"/>
    </xf>
    <xf numFmtId="0" fontId="22" fillId="0" borderId="10" xfId="0" applyFont="1" applyBorder="1" applyAlignment="1">
      <alignment horizontal="left" vertical="top" wrapText="1"/>
    </xf>
    <xf numFmtId="0" fontId="8" fillId="0" borderId="4" xfId="0" applyFont="1" applyBorder="1" applyAlignment="1">
      <alignment horizontal="center" vertical="top"/>
    </xf>
    <xf numFmtId="0" fontId="22" fillId="0" borderId="2" xfId="0" applyFont="1" applyBorder="1" applyAlignment="1">
      <alignment horizontal="center" vertical="top" wrapText="1"/>
    </xf>
    <xf numFmtId="0" fontId="22" fillId="0" borderId="3" xfId="0" applyFont="1" applyBorder="1" applyAlignment="1">
      <alignment horizontal="center" vertical="top" wrapText="1"/>
    </xf>
    <xf numFmtId="0" fontId="22" fillId="0" borderId="0" xfId="0" applyFont="1" applyAlignment="1">
      <alignment horizontal="left" vertical="top" wrapText="1"/>
    </xf>
    <xf numFmtId="0" fontId="22" fillId="0" borderId="11" xfId="0" applyFont="1" applyBorder="1" applyAlignment="1">
      <alignment horizontal="right" vertical="top" wrapText="1"/>
    </xf>
    <xf numFmtId="0" fontId="30" fillId="0" borderId="0" xfId="0" applyFont="1" applyAlignment="1">
      <alignment horizontal="left" vertical="center" wrapText="1"/>
    </xf>
    <xf numFmtId="0" fontId="46" fillId="0" borderId="0" xfId="0" applyFont="1" applyAlignment="1">
      <alignment horizontal="center" vertical="top" wrapText="1"/>
    </xf>
    <xf numFmtId="0" fontId="22" fillId="0" borderId="0" xfId="0" applyFont="1" applyAlignment="1">
      <alignment horizontal="center" vertical="top" wrapText="1"/>
    </xf>
    <xf numFmtId="0" fontId="30" fillId="0" borderId="0" xfId="0" applyFont="1" applyAlignment="1">
      <alignment horizontal="justify" vertical="top" wrapText="1"/>
    </xf>
    <xf numFmtId="0" fontId="30" fillId="0" borderId="25" xfId="4" applyFont="1" applyFill="1" applyBorder="1" applyAlignment="1">
      <alignment horizontal="left" vertical="top" wrapText="1"/>
    </xf>
    <xf numFmtId="0" fontId="30" fillId="0" borderId="26" xfId="4" applyFont="1" applyFill="1" applyBorder="1" applyAlignment="1">
      <alignment horizontal="left" vertical="top"/>
    </xf>
    <xf numFmtId="0" fontId="30" fillId="0" borderId="27" xfId="4" applyFont="1" applyFill="1" applyBorder="1" applyAlignment="1">
      <alignment horizontal="left" vertical="top"/>
    </xf>
    <xf numFmtId="4" fontId="30" fillId="0" borderId="2" xfId="0" applyNumberFormat="1" applyFont="1" applyBorder="1" applyAlignment="1">
      <alignment horizontal="right" vertical="top" wrapText="1"/>
    </xf>
    <xf numFmtId="4" fontId="30" fillId="0" borderId="1" xfId="0" applyNumberFormat="1" applyFont="1" applyBorder="1" applyAlignment="1">
      <alignment horizontal="right" vertical="top" wrapText="1"/>
    </xf>
    <xf numFmtId="4" fontId="30" fillId="0" borderId="3" xfId="0" applyNumberFormat="1" applyFont="1" applyBorder="1" applyAlignment="1">
      <alignment horizontal="right" vertical="top" wrapText="1"/>
    </xf>
    <xf numFmtId="0" fontId="7" fillId="0" borderId="4" xfId="0" applyFont="1" applyBorder="1" applyAlignment="1">
      <alignment horizontal="center" vertical="top" wrapText="1"/>
    </xf>
    <xf numFmtId="4" fontId="7" fillId="0" borderId="4" xfId="0" applyNumberFormat="1" applyFont="1" applyBorder="1" applyAlignment="1">
      <alignment horizontal="right" vertical="top"/>
    </xf>
    <xf numFmtId="4" fontId="8" fillId="0" borderId="4" xfId="0" applyNumberFormat="1" applyFont="1" applyBorder="1" applyAlignment="1">
      <alignment horizontal="right" vertical="top"/>
    </xf>
    <xf numFmtId="168" fontId="22" fillId="0" borderId="2" xfId="0" applyNumberFormat="1" applyFont="1" applyBorder="1" applyAlignment="1">
      <alignment horizontal="center" vertical="top" wrapText="1"/>
    </xf>
    <xf numFmtId="168" fontId="22" fillId="0" borderId="1" xfId="0" applyNumberFormat="1" applyFont="1" applyBorder="1" applyAlignment="1">
      <alignment horizontal="center" vertical="top" wrapText="1"/>
    </xf>
    <xf numFmtId="168" fontId="22" fillId="0" borderId="3" xfId="0" applyNumberFormat="1" applyFont="1" applyBorder="1" applyAlignment="1">
      <alignment horizontal="center" vertical="top" wrapText="1"/>
    </xf>
    <xf numFmtId="0" fontId="22" fillId="0" borderId="2" xfId="0" applyFont="1" applyBorder="1" applyAlignment="1">
      <alignment horizontal="center"/>
    </xf>
    <xf numFmtId="0" fontId="22" fillId="0" borderId="1" xfId="0" applyFont="1" applyBorder="1" applyAlignment="1">
      <alignment horizontal="center"/>
    </xf>
    <xf numFmtId="0" fontId="22" fillId="0" borderId="3" xfId="0" applyFont="1" applyBorder="1" applyAlignment="1">
      <alignment horizontal="center"/>
    </xf>
    <xf numFmtId="4" fontId="22" fillId="0" borderId="2" xfId="0" applyNumberFormat="1" applyFont="1" applyBorder="1" applyAlignment="1">
      <alignment horizontal="right" wrapText="1"/>
    </xf>
    <xf numFmtId="4" fontId="22" fillId="0" borderId="1" xfId="0" applyNumberFormat="1" applyFont="1" applyBorder="1" applyAlignment="1">
      <alignment horizontal="right" wrapText="1"/>
    </xf>
    <xf numFmtId="4" fontId="22" fillId="0" borderId="3" xfId="0" applyNumberFormat="1" applyFont="1" applyBorder="1" applyAlignment="1">
      <alignment horizontal="right" wrapText="1"/>
    </xf>
    <xf numFmtId="0" fontId="8" fillId="0" borderId="1" xfId="0" applyFont="1" applyBorder="1" applyAlignment="1">
      <alignment horizontal="right" vertical="top" wrapText="1"/>
    </xf>
    <xf numFmtId="0" fontId="22" fillId="0" borderId="6" xfId="0" applyFont="1" applyBorder="1" applyAlignment="1">
      <alignment horizontal="left" vertical="center" wrapText="1"/>
    </xf>
    <xf numFmtId="0" fontId="60" fillId="0" borderId="0" xfId="0" applyFont="1" applyAlignment="1">
      <alignment horizontal="left"/>
    </xf>
    <xf numFmtId="0" fontId="22" fillId="0" borderId="0" xfId="0" applyFont="1" applyAlignment="1">
      <alignment horizontal="left" vertical="center" wrapText="1"/>
    </xf>
    <xf numFmtId="0" fontId="22" fillId="0" borderId="0" xfId="0" applyFont="1" applyAlignment="1">
      <alignment horizontal="justify" vertical="top" wrapText="1"/>
    </xf>
    <xf numFmtId="0" fontId="33" fillId="0" borderId="0" xfId="0" applyFont="1" applyAlignment="1">
      <alignment horizontal="left" wrapText="1"/>
    </xf>
    <xf numFmtId="0" fontId="22" fillId="0" borderId="11" xfId="0" applyFont="1" applyBorder="1" applyAlignment="1">
      <alignment horizontal="center"/>
    </xf>
    <xf numFmtId="0" fontId="30" fillId="0" borderId="11" xfId="0" applyFont="1" applyBorder="1" applyAlignment="1">
      <alignment horizontal="center"/>
    </xf>
    <xf numFmtId="0" fontId="22" fillId="0" borderId="4" xfId="0" applyFont="1" applyBorder="1" applyAlignment="1">
      <alignment horizontal="center"/>
    </xf>
    <xf numFmtId="0" fontId="63" fillId="0" borderId="0" xfId="0" applyFont="1" applyBorder="1" applyAlignment="1">
      <alignment horizontal="left" vertical="top" wrapText="1"/>
    </xf>
    <xf numFmtId="0" fontId="33" fillId="0" borderId="0" xfId="0" applyFont="1" applyAlignment="1">
      <alignment vertical="top" wrapText="1"/>
    </xf>
    <xf numFmtId="0" fontId="22" fillId="0" borderId="6" xfId="0" applyFont="1" applyBorder="1" applyAlignment="1">
      <alignment horizontal="center"/>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54" fillId="0" borderId="2" xfId="0" applyFont="1" applyBorder="1" applyAlignment="1">
      <alignment horizontal="center" vertical="center"/>
    </xf>
    <xf numFmtId="0" fontId="30" fillId="0" borderId="3" xfId="0" applyFont="1" applyBorder="1" applyAlignment="1">
      <alignment horizontal="center" vertical="center"/>
    </xf>
    <xf numFmtId="2" fontId="54" fillId="0" borderId="2" xfId="0" applyNumberFormat="1" applyFont="1" applyBorder="1" applyAlignment="1">
      <alignment horizontal="center" vertical="center"/>
    </xf>
    <xf numFmtId="2" fontId="30" fillId="0" borderId="1" xfId="0" applyNumberFormat="1" applyFont="1" applyBorder="1" applyAlignment="1">
      <alignment horizontal="center" vertical="center"/>
    </xf>
    <xf numFmtId="2" fontId="30" fillId="0" borderId="3" xfId="0" applyNumberFormat="1" applyFont="1" applyBorder="1" applyAlignment="1">
      <alignment horizontal="center" vertical="center"/>
    </xf>
    <xf numFmtId="0" fontId="33" fillId="0" borderId="0" xfId="0" applyFont="1" applyBorder="1" applyAlignment="1">
      <alignment horizontal="left"/>
    </xf>
    <xf numFmtId="0" fontId="22" fillId="0" borderId="1" xfId="0" applyFont="1" applyBorder="1" applyAlignment="1">
      <alignment vertical="top" wrapText="1"/>
    </xf>
    <xf numFmtId="0" fontId="52" fillId="0" borderId="2" xfId="0" applyFont="1" applyBorder="1" applyAlignment="1">
      <alignment horizontal="center"/>
    </xf>
    <xf numFmtId="0" fontId="60" fillId="0" borderId="0" xfId="0" applyFont="1" applyAlignment="1">
      <alignment vertical="top" wrapText="1"/>
    </xf>
    <xf numFmtId="0" fontId="22" fillId="0" borderId="6" xfId="0" applyFont="1" applyBorder="1" applyAlignment="1">
      <alignment horizontal="left"/>
    </xf>
    <xf numFmtId="0" fontId="22" fillId="0" borderId="2" xfId="0" applyFont="1" applyBorder="1" applyAlignment="1">
      <alignment horizontal="center" vertical="top"/>
    </xf>
    <xf numFmtId="0" fontId="22" fillId="0" borderId="3" xfId="0" applyFont="1" applyBorder="1" applyAlignment="1">
      <alignment horizontal="center" vertical="top"/>
    </xf>
    <xf numFmtId="2" fontId="22" fillId="0" borderId="0" xfId="0" applyNumberFormat="1" applyFont="1" applyBorder="1" applyAlignment="1">
      <alignment horizontal="right" vertical="center"/>
    </xf>
    <xf numFmtId="0" fontId="33" fillId="0" borderId="0" xfId="0" applyFont="1" applyBorder="1"/>
    <xf numFmtId="0" fontId="30" fillId="0" borderId="0" xfId="0" applyFont="1" applyBorder="1" applyAlignment="1">
      <alignment horizontal="center" vertical="center" wrapText="1"/>
    </xf>
    <xf numFmtId="0" fontId="30" fillId="0" borderId="0" xfId="0" applyFont="1" applyAlignment="1">
      <alignment horizontal="center" vertical="top" wrapText="1"/>
    </xf>
    <xf numFmtId="0" fontId="22" fillId="0" borderId="6" xfId="0" applyFont="1" applyBorder="1" applyAlignment="1">
      <alignment horizontal="center" vertical="top" wrapText="1"/>
    </xf>
    <xf numFmtId="0" fontId="22" fillId="0" borderId="1" xfId="0" applyFont="1" applyBorder="1" applyAlignment="1">
      <alignment horizontal="right" vertical="top" wrapText="1"/>
    </xf>
    <xf numFmtId="0" fontId="30" fillId="0" borderId="0" xfId="0" applyFont="1" applyAlignment="1">
      <alignment horizontal="left" vertical="top" wrapText="1"/>
    </xf>
    <xf numFmtId="0" fontId="22" fillId="0" borderId="11" xfId="0" applyFont="1" applyBorder="1" applyAlignment="1">
      <alignment horizontal="center" vertical="top" wrapText="1"/>
    </xf>
    <xf numFmtId="0" fontId="72" fillId="0" borderId="0" xfId="0" applyFont="1" applyAlignment="1">
      <alignment horizontal="left" wrapText="1"/>
    </xf>
    <xf numFmtId="0" fontId="71" fillId="0" borderId="0" xfId="0" applyFont="1" applyAlignment="1">
      <alignment horizontal="left" wrapText="1"/>
    </xf>
    <xf numFmtId="0" fontId="67" fillId="0" borderId="0" xfId="0" applyFont="1" applyAlignment="1">
      <alignment horizontal="left" vertical="top" wrapText="1"/>
    </xf>
    <xf numFmtId="0" fontId="67" fillId="0" borderId="0" xfId="0" applyFont="1" applyAlignment="1">
      <alignment wrapText="1"/>
    </xf>
    <xf numFmtId="0" fontId="67" fillId="0" borderId="0" xfId="0" applyFont="1" applyAlignment="1">
      <alignment horizontal="left" wrapText="1"/>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2" fillId="0" borderId="7" xfId="0" applyFont="1" applyBorder="1" applyAlignment="1">
      <alignment horizontal="center" vertical="center"/>
    </xf>
    <xf numFmtId="0" fontId="22" fillId="0" borderId="12" xfId="0" applyFont="1" applyBorder="1" applyAlignment="1">
      <alignment horizontal="center" vertical="center"/>
    </xf>
    <xf numFmtId="49" fontId="30" fillId="0" borderId="2" xfId="0" applyNumberFormat="1" applyFont="1" applyBorder="1" applyAlignment="1">
      <alignment horizontal="center" vertical="top"/>
    </xf>
    <xf numFmtId="49" fontId="30" fillId="0" borderId="3" xfId="0" applyNumberFormat="1" applyFont="1" applyBorder="1" applyAlignment="1">
      <alignment horizontal="center" vertical="top"/>
    </xf>
    <xf numFmtId="0" fontId="22" fillId="0" borderId="2" xfId="0" applyFont="1" applyBorder="1" applyAlignment="1">
      <alignment horizontal="right"/>
    </xf>
    <xf numFmtId="0" fontId="22" fillId="0" borderId="1" xfId="0" applyFont="1" applyBorder="1" applyAlignment="1">
      <alignment horizontal="right"/>
    </xf>
    <xf numFmtId="0" fontId="22" fillId="0" borderId="3" xfId="0" applyFont="1" applyBorder="1" applyAlignment="1">
      <alignment horizontal="right"/>
    </xf>
    <xf numFmtId="0" fontId="75" fillId="0" borderId="0" xfId="0" applyFont="1" applyBorder="1" applyAlignment="1">
      <alignment horizontal="left" vertical="top" wrapText="1"/>
    </xf>
    <xf numFmtId="49" fontId="60" fillId="0" borderId="0" xfId="0" applyNumberFormat="1" applyFont="1" applyBorder="1" applyAlignment="1">
      <alignment horizontal="left" vertical="center"/>
    </xf>
    <xf numFmtId="49" fontId="22" fillId="0" borderId="2" xfId="0" applyNumberFormat="1" applyFont="1" applyBorder="1" applyAlignment="1">
      <alignment horizontal="center" vertical="top"/>
    </xf>
    <xf numFmtId="49" fontId="22" fillId="0" borderId="3" xfId="0" applyNumberFormat="1" applyFont="1" applyBorder="1" applyAlignment="1">
      <alignment horizontal="center" vertical="top"/>
    </xf>
    <xf numFmtId="0" fontId="22" fillId="0" borderId="3" xfId="0" applyFont="1" applyBorder="1" applyAlignment="1">
      <alignment vertical="top" wrapText="1"/>
    </xf>
    <xf numFmtId="0" fontId="60" fillId="0" borderId="0" xfId="0" applyFont="1" applyAlignment="1">
      <alignment horizontal="left" vertical="top" wrapText="1"/>
    </xf>
    <xf numFmtId="49" fontId="22" fillId="0" borderId="13" xfId="0" applyNumberFormat="1" applyFont="1" applyBorder="1" applyAlignment="1">
      <alignment horizontal="center" vertical="top"/>
    </xf>
    <xf numFmtId="49" fontId="22" fillId="0" borderId="5" xfId="0" applyNumberFormat="1" applyFont="1" applyBorder="1" applyAlignment="1">
      <alignment horizontal="center" vertical="top"/>
    </xf>
    <xf numFmtId="49" fontId="22" fillId="0" borderId="14" xfId="0" applyNumberFormat="1" applyFont="1" applyBorder="1" applyAlignment="1">
      <alignment horizontal="center" vertical="top"/>
    </xf>
    <xf numFmtId="49" fontId="22" fillId="0" borderId="8" xfId="0" applyNumberFormat="1" applyFont="1" applyBorder="1" applyAlignment="1">
      <alignment horizontal="center" vertical="top"/>
    </xf>
    <xf numFmtId="49" fontId="22" fillId="0" borderId="0" xfId="0" applyNumberFormat="1" applyFont="1" applyAlignment="1">
      <alignment horizontal="center" vertical="top"/>
    </xf>
    <xf numFmtId="49" fontId="22" fillId="0" borderId="15" xfId="0" applyNumberFormat="1" applyFont="1" applyBorder="1" applyAlignment="1">
      <alignment horizontal="center" vertical="top"/>
    </xf>
    <xf numFmtId="49" fontId="22" fillId="0" borderId="10" xfId="0" applyNumberFormat="1" applyFont="1" applyBorder="1" applyAlignment="1">
      <alignment horizontal="center" vertical="top"/>
    </xf>
    <xf numFmtId="0" fontId="22" fillId="0" borderId="13" xfId="0" applyFont="1" applyBorder="1" applyAlignment="1">
      <alignment horizontal="center"/>
    </xf>
    <xf numFmtId="0" fontId="22" fillId="0" borderId="5" xfId="0" applyFont="1" applyBorder="1" applyAlignment="1">
      <alignment horizontal="center"/>
    </xf>
    <xf numFmtId="168" fontId="22" fillId="0" borderId="2" xfId="0" applyNumberFormat="1" applyFont="1" applyBorder="1" applyAlignment="1">
      <alignment horizontal="center" vertical="top"/>
    </xf>
    <xf numFmtId="168" fontId="22" fillId="0" borderId="1" xfId="0" applyNumberFormat="1" applyFont="1" applyBorder="1" applyAlignment="1">
      <alignment horizontal="center" vertical="top"/>
    </xf>
    <xf numFmtId="168" fontId="22" fillId="0" borderId="3" xfId="0" applyNumberFormat="1" applyFont="1" applyBorder="1" applyAlignment="1">
      <alignment horizontal="center" vertical="top"/>
    </xf>
    <xf numFmtId="0" fontId="30" fillId="0" borderId="4" xfId="0" applyFont="1" applyBorder="1" applyAlignment="1">
      <alignment horizontal="left" vertical="top"/>
    </xf>
    <xf numFmtId="0" fontId="30" fillId="0" borderId="7" xfId="0" applyFont="1" applyBorder="1" applyAlignment="1">
      <alignment horizontal="center" vertical="top" wrapText="1"/>
    </xf>
    <xf numFmtId="0" fontId="30" fillId="0" borderId="12" xfId="0" applyFont="1" applyBorder="1" applyAlignment="1">
      <alignment horizontal="center" vertical="top" wrapText="1"/>
    </xf>
    <xf numFmtId="0" fontId="33" fillId="0" borderId="0" xfId="0" applyFont="1" applyAlignment="1">
      <alignment horizontal="left" vertical="top"/>
    </xf>
    <xf numFmtId="0" fontId="33" fillId="0" borderId="11" xfId="0" applyFont="1" applyBorder="1" applyAlignment="1">
      <alignment horizontal="left" vertical="top" wrapText="1"/>
    </xf>
    <xf numFmtId="0" fontId="33" fillId="0" borderId="11" xfId="0" applyFont="1" applyBorder="1" applyAlignment="1">
      <alignment horizontal="left" vertical="top"/>
    </xf>
    <xf numFmtId="0" fontId="30" fillId="0" borderId="4" xfId="0" applyFont="1" applyBorder="1" applyAlignment="1">
      <alignment horizontal="center" vertical="top"/>
    </xf>
    <xf numFmtId="0" fontId="30" fillId="0" borderId="2" xfId="0" applyFont="1" applyBorder="1" applyAlignment="1">
      <alignment horizontal="center" vertical="top"/>
    </xf>
    <xf numFmtId="0" fontId="30" fillId="0" borderId="3" xfId="0" applyFont="1" applyBorder="1" applyAlignment="1">
      <alignment horizontal="center" vertical="top"/>
    </xf>
    <xf numFmtId="0" fontId="30" fillId="0" borderId="1" xfId="0" applyFont="1" applyBorder="1" applyAlignment="1">
      <alignment horizontal="center" vertical="top"/>
    </xf>
    <xf numFmtId="2" fontId="30" fillId="0" borderId="2" xfId="0" applyNumberFormat="1" applyFont="1" applyBorder="1" applyAlignment="1">
      <alignment horizontal="center" vertical="top"/>
    </xf>
    <xf numFmtId="2" fontId="30" fillId="0" borderId="1" xfId="0" applyNumberFormat="1" applyFont="1" applyBorder="1" applyAlignment="1">
      <alignment horizontal="center" vertical="top"/>
    </xf>
    <xf numFmtId="2" fontId="30" fillId="0" borderId="3" xfId="0" applyNumberFormat="1" applyFont="1" applyBorder="1" applyAlignment="1">
      <alignment horizontal="center" vertical="top"/>
    </xf>
    <xf numFmtId="49" fontId="30" fillId="0" borderId="4" xfId="0" applyNumberFormat="1" applyFont="1" applyBorder="1" applyAlignment="1">
      <alignment horizontal="center" vertical="top" wrapText="1"/>
    </xf>
    <xf numFmtId="49" fontId="30" fillId="0" borderId="12" xfId="0" applyNumberFormat="1" applyFont="1" applyBorder="1" applyAlignment="1">
      <alignment horizontal="center" vertical="top" wrapText="1"/>
    </xf>
    <xf numFmtId="0" fontId="60" fillId="0" borderId="0" xfId="0" applyFont="1" applyAlignment="1">
      <alignment wrapText="1"/>
    </xf>
    <xf numFmtId="4" fontId="30" fillId="0" borderId="0" xfId="0" applyNumberFormat="1" applyFont="1" applyAlignment="1">
      <alignment horizontal="left" vertical="top" wrapText="1"/>
    </xf>
    <xf numFmtId="0" fontId="7" fillId="0" borderId="0" xfId="0" applyFont="1" applyAlignment="1">
      <alignment horizontal="left" vertical="top" wrapText="1"/>
    </xf>
    <xf numFmtId="0" fontId="30" fillId="0" borderId="0" xfId="0" applyFont="1" applyAlignment="1">
      <alignment horizontal="left"/>
    </xf>
    <xf numFmtId="0" fontId="30" fillId="0" borderId="11" xfId="0" applyFont="1" applyBorder="1" applyAlignment="1">
      <alignment horizontal="left"/>
    </xf>
    <xf numFmtId="0" fontId="8" fillId="0" borderId="1" xfId="0" applyFont="1" applyBorder="1" applyAlignment="1">
      <alignment horizontal="center"/>
    </xf>
    <xf numFmtId="0" fontId="22" fillId="0" borderId="0" xfId="0" applyFont="1" applyAlignment="1"/>
    <xf numFmtId="49" fontId="22" fillId="0" borderId="0" xfId="0" applyNumberFormat="1" applyFont="1" applyAlignment="1">
      <alignment horizontal="right" vertical="top"/>
    </xf>
    <xf numFmtId="0" fontId="30" fillId="0" borderId="0" xfId="0" applyFont="1" applyAlignment="1">
      <alignment vertical="top"/>
    </xf>
  </cellXfs>
  <cellStyles count="5">
    <cellStyle name="Comma" xfId="2" builtinId="3"/>
    <cellStyle name="Currency" xfId="3" builtinId="4"/>
    <cellStyle name="Normal" xfId="0" builtinId="0"/>
    <cellStyle name="Normal 3" xfId="1"/>
    <cellStyle name="Note" xfId="4" builtin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39</xdr:row>
      <xdr:rowOff>137579</xdr:rowOff>
    </xdr:from>
    <xdr:to>
      <xdr:col>0</xdr:col>
      <xdr:colOff>582084</xdr:colOff>
      <xdr:row>39</xdr:row>
      <xdr:rowOff>137580</xdr:rowOff>
    </xdr:to>
    <xdr:cxnSp macro="">
      <xdr:nvCxnSpPr>
        <xdr:cNvPr id="2" name="Straight Connector 1">
          <a:extLst>
            <a:ext uri="{FF2B5EF4-FFF2-40B4-BE49-F238E27FC236}">
              <a16:creationId xmlns:a16="http://schemas.microsoft.com/office/drawing/2014/main" xmlns="" id="{00000000-0008-0000-0000-000006000000}"/>
            </a:ext>
          </a:extLst>
        </xdr:cNvPr>
        <xdr:cNvCxnSpPr/>
      </xdr:nvCxnSpPr>
      <xdr:spPr>
        <a:xfrm flipV="1">
          <a:off x="0" y="10824629"/>
          <a:ext cx="582084" cy="1"/>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19440</xdr:colOff>
      <xdr:row>105</xdr:row>
      <xdr:rowOff>233266</xdr:rowOff>
    </xdr:from>
    <xdr:to>
      <xdr:col>0</xdr:col>
      <xdr:colOff>601524</xdr:colOff>
      <xdr:row>105</xdr:row>
      <xdr:rowOff>233267</xdr:rowOff>
    </xdr:to>
    <xdr:cxnSp macro="">
      <xdr:nvCxnSpPr>
        <xdr:cNvPr id="3" name="Straight Connector 2">
          <a:extLst>
            <a:ext uri="{FF2B5EF4-FFF2-40B4-BE49-F238E27FC236}">
              <a16:creationId xmlns:a16="http://schemas.microsoft.com/office/drawing/2014/main" xmlns="" id="{00000000-0008-0000-0000-000003000000}"/>
            </a:ext>
          </a:extLst>
        </xdr:cNvPr>
        <xdr:cNvCxnSpPr/>
      </xdr:nvCxnSpPr>
      <xdr:spPr>
        <a:xfrm flipV="1">
          <a:off x="19440" y="31618141"/>
          <a:ext cx="582084" cy="1"/>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266700</xdr:rowOff>
    </xdr:from>
    <xdr:to>
      <xdr:col>0</xdr:col>
      <xdr:colOff>609600</xdr:colOff>
      <xdr:row>22</xdr:row>
      <xdr:rowOff>268288</xdr:rowOff>
    </xdr:to>
    <xdr:cxnSp macro="">
      <xdr:nvCxnSpPr>
        <xdr:cNvPr id="2" name="Straight Connector 1"/>
        <xdr:cNvCxnSpPr/>
      </xdr:nvCxnSpPr>
      <xdr:spPr>
        <a:xfrm>
          <a:off x="0" y="6143625"/>
          <a:ext cx="609600"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13</xdr:row>
      <xdr:rowOff>9525</xdr:rowOff>
    </xdr:from>
    <xdr:to>
      <xdr:col>0</xdr:col>
      <xdr:colOff>514350</xdr:colOff>
      <xdr:row>13</xdr:row>
      <xdr:rowOff>11113</xdr:rowOff>
    </xdr:to>
    <xdr:cxnSp macro="">
      <xdr:nvCxnSpPr>
        <xdr:cNvPr id="2" name="Straight Connector 1">
          <a:extLst>
            <a:ext uri="{FF2B5EF4-FFF2-40B4-BE49-F238E27FC236}">
              <a16:creationId xmlns="" xmlns:a16="http://schemas.microsoft.com/office/drawing/2014/main" id="{00000000-0008-0000-0000-000007000000}"/>
            </a:ext>
          </a:extLst>
        </xdr:cNvPr>
        <xdr:cNvCxnSpPr/>
      </xdr:nvCxnSpPr>
      <xdr:spPr>
        <a:xfrm>
          <a:off x="28575" y="4752975"/>
          <a:ext cx="485775"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9525</xdr:colOff>
      <xdr:row>26</xdr:row>
      <xdr:rowOff>0</xdr:rowOff>
    </xdr:from>
    <xdr:to>
      <xdr:col>2</xdr:col>
      <xdr:colOff>371475</xdr:colOff>
      <xdr:row>26</xdr:row>
      <xdr:rowOff>1588</xdr:rowOff>
    </xdr:to>
    <xdr:cxnSp macro="">
      <xdr:nvCxnSpPr>
        <xdr:cNvPr id="2" name="Straight Connector 1">
          <a:extLst>
            <a:ext uri="{FF2B5EF4-FFF2-40B4-BE49-F238E27FC236}">
              <a16:creationId xmlns="" xmlns:a16="http://schemas.microsoft.com/office/drawing/2014/main" id="{00000000-0008-0000-0000-000004000000}"/>
            </a:ext>
          </a:extLst>
        </xdr:cNvPr>
        <xdr:cNvCxnSpPr/>
      </xdr:nvCxnSpPr>
      <xdr:spPr>
        <a:xfrm>
          <a:off x="133350" y="5981700"/>
          <a:ext cx="590550" cy="158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topLeftCell="A34" workbookViewId="0">
      <selection activeCell="L9" sqref="L9"/>
    </sheetView>
  </sheetViews>
  <sheetFormatPr defaultColWidth="9.140625" defaultRowHeight="15.75"/>
  <cols>
    <col min="1" max="1" width="4.7109375" style="3" customWidth="1"/>
    <col min="2" max="3" width="9.140625" style="3"/>
    <col min="4" max="4" width="10.28515625" style="3" customWidth="1"/>
    <col min="5" max="5" width="11.140625" style="3" customWidth="1"/>
    <col min="6" max="6" width="18.5703125" style="4" customWidth="1"/>
    <col min="7" max="7" width="13.42578125" style="53" customWidth="1"/>
    <col min="8" max="8" width="13.140625" style="53" customWidth="1"/>
    <col min="9" max="16384" width="9.140625" style="249"/>
  </cols>
  <sheetData>
    <row r="1" spans="1:8" ht="26.25" customHeight="1">
      <c r="A1" s="759" t="s">
        <v>58</v>
      </c>
      <c r="B1" s="759"/>
      <c r="C1" s="759"/>
      <c r="D1" s="759"/>
      <c r="E1" s="759"/>
      <c r="F1" s="759"/>
      <c r="G1" s="759"/>
      <c r="H1" s="759"/>
    </row>
    <row r="2" spans="1:8">
      <c r="G2" s="760" t="s">
        <v>423</v>
      </c>
      <c r="H2" s="760"/>
    </row>
    <row r="3" spans="1:8" ht="33.75" customHeight="1">
      <c r="A3" s="761" t="s">
        <v>50</v>
      </c>
      <c r="B3" s="762"/>
      <c r="C3" s="762"/>
      <c r="D3" s="763"/>
      <c r="E3" s="761" t="s">
        <v>54</v>
      </c>
      <c r="F3" s="762"/>
      <c r="G3" s="62" t="s">
        <v>63</v>
      </c>
      <c r="H3" s="51" t="s">
        <v>64</v>
      </c>
    </row>
    <row r="4" spans="1:8" ht="63.75" customHeight="1">
      <c r="A4" s="5"/>
      <c r="B4" s="6"/>
      <c r="C4" s="6"/>
      <c r="D4" s="6"/>
      <c r="E4" s="7" t="s">
        <v>62</v>
      </c>
      <c r="F4" s="8" t="s">
        <v>1</v>
      </c>
      <c r="G4" s="63"/>
      <c r="H4" s="52"/>
    </row>
    <row r="5" spans="1:8" ht="32.25" customHeight="1">
      <c r="A5" s="9" t="s">
        <v>3</v>
      </c>
      <c r="B5" s="770" t="s">
        <v>4</v>
      </c>
      <c r="C5" s="770"/>
      <c r="D5" s="770"/>
      <c r="E5" s="11"/>
      <c r="F5" s="30" t="s">
        <v>17</v>
      </c>
      <c r="G5" s="64" t="s">
        <v>17</v>
      </c>
      <c r="H5" s="27" t="s">
        <v>17</v>
      </c>
    </row>
    <row r="6" spans="1:8" ht="19.5" customHeight="1">
      <c r="A6" s="9" t="s">
        <v>5</v>
      </c>
      <c r="B6" s="752" t="s">
        <v>45</v>
      </c>
      <c r="C6" s="752"/>
      <c r="D6" s="752"/>
      <c r="E6" s="41" t="s">
        <v>17</v>
      </c>
      <c r="F6" s="10" t="s">
        <v>31</v>
      </c>
      <c r="G6" s="47">
        <v>3.23</v>
      </c>
      <c r="H6" s="42">
        <v>2.23</v>
      </c>
    </row>
    <row r="7" spans="1:8" ht="23.25" customHeight="1">
      <c r="A7" s="9" t="s">
        <v>7</v>
      </c>
      <c r="B7" s="752" t="s">
        <v>6</v>
      </c>
      <c r="C7" s="752"/>
      <c r="D7" s="752"/>
      <c r="E7" s="41" t="s">
        <v>17</v>
      </c>
      <c r="F7" s="10" t="s">
        <v>31</v>
      </c>
      <c r="G7" s="65" t="s">
        <v>17</v>
      </c>
      <c r="H7" s="22" t="s">
        <v>17</v>
      </c>
    </row>
    <row r="8" spans="1:8" ht="23.25" customHeight="1">
      <c r="A8" s="9" t="s">
        <v>8</v>
      </c>
      <c r="B8" s="752" t="s">
        <v>46</v>
      </c>
      <c r="C8" s="752"/>
      <c r="D8" s="771"/>
      <c r="E8" s="24"/>
      <c r="F8" s="10" t="s">
        <v>31</v>
      </c>
      <c r="G8" s="65">
        <v>166.37</v>
      </c>
      <c r="H8" s="22">
        <v>169.86</v>
      </c>
    </row>
    <row r="9" spans="1:8" ht="30.75" customHeight="1">
      <c r="A9" s="2" t="s">
        <v>10</v>
      </c>
      <c r="B9" s="752" t="s">
        <v>9</v>
      </c>
      <c r="C9" s="752"/>
      <c r="D9" s="752"/>
      <c r="E9" s="41" t="s">
        <v>17</v>
      </c>
      <c r="F9" s="10" t="s">
        <v>32</v>
      </c>
      <c r="G9" s="47">
        <v>156.66</v>
      </c>
      <c r="H9" s="45" t="s">
        <v>61</v>
      </c>
    </row>
    <row r="10" spans="1:8" ht="33" customHeight="1">
      <c r="A10" s="2" t="s">
        <v>38</v>
      </c>
      <c r="B10" s="773" t="s">
        <v>52</v>
      </c>
      <c r="C10" s="774"/>
      <c r="D10" s="775"/>
      <c r="E10" s="24" t="s">
        <v>17</v>
      </c>
      <c r="F10" s="10" t="s">
        <v>31</v>
      </c>
      <c r="G10" s="68">
        <v>539.85</v>
      </c>
      <c r="H10" s="29">
        <v>493.95</v>
      </c>
    </row>
    <row r="11" spans="1:8" ht="18" customHeight="1">
      <c r="A11" s="767" t="s">
        <v>0</v>
      </c>
      <c r="B11" s="768"/>
      <c r="C11" s="768"/>
      <c r="D11" s="769"/>
      <c r="E11" s="11"/>
      <c r="F11" s="12"/>
      <c r="G11" s="55"/>
      <c r="H11" s="14"/>
    </row>
    <row r="12" spans="1:8" ht="49.5" customHeight="1">
      <c r="A12" s="2" t="s">
        <v>3</v>
      </c>
      <c r="B12" s="752" t="s">
        <v>43</v>
      </c>
      <c r="C12" s="752"/>
      <c r="D12" s="771"/>
      <c r="E12" s="24" t="s">
        <v>17</v>
      </c>
      <c r="F12" s="10" t="s">
        <v>59</v>
      </c>
      <c r="G12" s="47">
        <v>42.77</v>
      </c>
      <c r="H12" s="47">
        <v>42.77</v>
      </c>
    </row>
    <row r="13" spans="1:8" ht="18.75" customHeight="1">
      <c r="A13" s="2" t="s">
        <v>5</v>
      </c>
      <c r="B13" s="752" t="s">
        <v>11</v>
      </c>
      <c r="C13" s="752"/>
      <c r="D13" s="771"/>
      <c r="E13" s="24" t="s">
        <v>17</v>
      </c>
      <c r="F13" s="10" t="s">
        <v>33</v>
      </c>
      <c r="G13" s="46">
        <v>20048.169999999998</v>
      </c>
      <c r="H13" s="46">
        <v>18794.39</v>
      </c>
    </row>
    <row r="14" spans="1:8" ht="35.25" customHeight="1">
      <c r="A14" s="13"/>
      <c r="B14" s="751" t="s">
        <v>34</v>
      </c>
      <c r="C14" s="751"/>
      <c r="D14" s="772"/>
      <c r="E14" s="41" t="s">
        <v>17</v>
      </c>
      <c r="F14" s="26" t="s">
        <v>17</v>
      </c>
      <c r="G14" s="65" t="s">
        <v>17</v>
      </c>
      <c r="H14" s="22" t="s">
        <v>17</v>
      </c>
    </row>
    <row r="15" spans="1:8" ht="22.5" customHeight="1">
      <c r="A15" s="13"/>
      <c r="B15" s="751" t="s">
        <v>12</v>
      </c>
      <c r="C15" s="751"/>
      <c r="D15" s="772"/>
      <c r="E15" s="24" t="s">
        <v>65</v>
      </c>
      <c r="F15" s="10" t="s">
        <v>37</v>
      </c>
      <c r="G15" s="56">
        <v>219.76</v>
      </c>
      <c r="H15" s="28">
        <v>218.74</v>
      </c>
    </row>
    <row r="16" spans="1:8" ht="34.5" customHeight="1">
      <c r="A16" s="13"/>
      <c r="B16" s="751" t="s">
        <v>29</v>
      </c>
      <c r="C16" s="751"/>
      <c r="D16" s="772"/>
      <c r="E16" s="41" t="s">
        <v>17</v>
      </c>
      <c r="F16" s="12" t="s">
        <v>17</v>
      </c>
      <c r="G16" s="55" t="s">
        <v>17</v>
      </c>
      <c r="H16" s="14" t="s">
        <v>17</v>
      </c>
    </row>
    <row r="17" spans="1:8" ht="32.25" customHeight="1">
      <c r="A17" s="13"/>
      <c r="B17" s="751" t="s">
        <v>53</v>
      </c>
      <c r="C17" s="751"/>
      <c r="D17" s="772"/>
      <c r="E17" s="24" t="s">
        <v>17</v>
      </c>
      <c r="F17" s="10" t="s">
        <v>17</v>
      </c>
      <c r="G17" s="47" t="s">
        <v>17</v>
      </c>
      <c r="H17" s="47" t="s">
        <v>17</v>
      </c>
    </row>
    <row r="18" spans="1:8" ht="22.5" customHeight="1">
      <c r="A18" s="13"/>
      <c r="B18" s="751" t="s">
        <v>13</v>
      </c>
      <c r="C18" s="751"/>
      <c r="D18" s="772"/>
      <c r="E18" s="24" t="s">
        <v>17</v>
      </c>
      <c r="F18" s="10">
        <v>21</v>
      </c>
      <c r="G18" s="47">
        <v>150.06</v>
      </c>
      <c r="H18" s="42" t="s">
        <v>17</v>
      </c>
    </row>
    <row r="19" spans="1:8" ht="39.75" customHeight="1">
      <c r="A19" s="15"/>
      <c r="B19" s="756" t="s">
        <v>36</v>
      </c>
      <c r="C19" s="756"/>
      <c r="D19" s="757"/>
      <c r="E19" s="58" t="s">
        <v>17</v>
      </c>
      <c r="F19" s="43" t="s">
        <v>17</v>
      </c>
      <c r="G19" s="66" t="s">
        <v>17</v>
      </c>
      <c r="H19" s="44" t="s">
        <v>17</v>
      </c>
    </row>
    <row r="20" spans="1:8" ht="21.75" customHeight="1">
      <c r="A20" s="16"/>
      <c r="B20" s="1" t="s">
        <v>2</v>
      </c>
      <c r="C20" s="17"/>
      <c r="D20" s="18"/>
      <c r="E20" s="25"/>
      <c r="F20" s="43"/>
      <c r="G20" s="50">
        <v>21326.87</v>
      </c>
      <c r="H20" s="50">
        <v>19379.07</v>
      </c>
    </row>
    <row r="21" spans="1:8" ht="13.5" customHeight="1">
      <c r="A21" s="33"/>
      <c r="B21" s="6"/>
      <c r="C21" s="6"/>
      <c r="D21" s="6"/>
    </row>
    <row r="22" spans="1:8" s="250" customFormat="1" ht="16.5" customHeight="1">
      <c r="A22" s="35" t="s">
        <v>14</v>
      </c>
      <c r="B22" s="753" t="s">
        <v>60</v>
      </c>
      <c r="C22" s="753"/>
      <c r="D22" s="753"/>
      <c r="E22" s="753"/>
      <c r="F22" s="753"/>
      <c r="G22" s="753"/>
      <c r="H22" s="753"/>
    </row>
    <row r="23" spans="1:8" s="250" customFormat="1" ht="26.25" customHeight="1">
      <c r="A23" s="34" t="s">
        <v>15</v>
      </c>
      <c r="B23" s="758" t="s">
        <v>57</v>
      </c>
      <c r="C23" s="758"/>
      <c r="D23" s="758"/>
      <c r="E23" s="758"/>
      <c r="F23" s="758"/>
      <c r="G23" s="758"/>
      <c r="H23" s="758"/>
    </row>
    <row r="24" spans="1:8" s="250" customFormat="1" ht="27.75" customHeight="1">
      <c r="A24" s="34" t="s">
        <v>16</v>
      </c>
      <c r="B24" s="758" t="s">
        <v>56</v>
      </c>
      <c r="C24" s="758"/>
      <c r="D24" s="758"/>
      <c r="E24" s="758"/>
      <c r="F24" s="758"/>
      <c r="G24" s="758"/>
      <c r="H24" s="758"/>
    </row>
    <row r="25" spans="1:8" ht="20.25" customHeight="1">
      <c r="A25" s="759" t="s">
        <v>58</v>
      </c>
      <c r="B25" s="759"/>
      <c r="C25" s="759"/>
      <c r="D25" s="759"/>
      <c r="E25" s="759"/>
      <c r="F25" s="759"/>
      <c r="G25" s="759"/>
      <c r="H25" s="759"/>
    </row>
    <row r="26" spans="1:8">
      <c r="G26" s="760" t="s">
        <v>423</v>
      </c>
      <c r="H26" s="760"/>
    </row>
    <row r="27" spans="1:8" ht="33" customHeight="1">
      <c r="A27" s="761" t="s">
        <v>51</v>
      </c>
      <c r="B27" s="762"/>
      <c r="C27" s="762"/>
      <c r="D27" s="763"/>
      <c r="E27" s="761" t="s">
        <v>54</v>
      </c>
      <c r="F27" s="762"/>
      <c r="G27" s="62" t="s">
        <v>63</v>
      </c>
      <c r="H27" s="51" t="s">
        <v>64</v>
      </c>
    </row>
    <row r="28" spans="1:8" ht="63">
      <c r="A28" s="5"/>
      <c r="B28" s="6"/>
      <c r="C28" s="6"/>
      <c r="D28" s="6"/>
      <c r="E28" s="7" t="s">
        <v>62</v>
      </c>
      <c r="F28" s="8" t="s">
        <v>1</v>
      </c>
      <c r="G28" s="63"/>
      <c r="H28" s="54"/>
    </row>
    <row r="29" spans="1:8" ht="22.5" customHeight="1">
      <c r="A29" s="19"/>
      <c r="B29" s="765" t="s">
        <v>18</v>
      </c>
      <c r="C29" s="765"/>
      <c r="D29" s="766"/>
      <c r="E29" s="19"/>
      <c r="F29" s="38"/>
      <c r="G29" s="55"/>
      <c r="H29" s="55"/>
    </row>
    <row r="30" spans="1:8" ht="20.25" customHeight="1">
      <c r="A30" s="20" t="s">
        <v>3</v>
      </c>
      <c r="B30" s="748" t="s">
        <v>19</v>
      </c>
      <c r="C30" s="748"/>
      <c r="D30" s="764"/>
      <c r="E30" s="20" t="s">
        <v>17</v>
      </c>
      <c r="F30" s="10" t="s">
        <v>35</v>
      </c>
      <c r="G30" s="47">
        <v>6929.1</v>
      </c>
      <c r="H30" s="47">
        <v>6141.95</v>
      </c>
    </row>
    <row r="31" spans="1:8" ht="35.25" customHeight="1">
      <c r="A31" s="20" t="s">
        <v>5</v>
      </c>
      <c r="B31" s="748" t="s">
        <v>20</v>
      </c>
      <c r="C31" s="748"/>
      <c r="D31" s="748"/>
      <c r="E31" s="20"/>
      <c r="F31" s="39"/>
      <c r="G31" s="55" t="s">
        <v>17</v>
      </c>
      <c r="H31" s="14"/>
    </row>
    <row r="32" spans="1:8" ht="21.75" customHeight="1">
      <c r="A32" s="21"/>
      <c r="B32" s="747" t="s">
        <v>21</v>
      </c>
      <c r="C32" s="747"/>
      <c r="D32" s="749"/>
      <c r="E32" s="20" t="s">
        <v>17</v>
      </c>
      <c r="F32" s="10" t="s">
        <v>35</v>
      </c>
      <c r="G32" s="47">
        <v>41.05</v>
      </c>
      <c r="H32" s="42">
        <v>41.05</v>
      </c>
    </row>
    <row r="33" spans="1:8" ht="34.5" customHeight="1">
      <c r="A33" s="21"/>
      <c r="B33" s="748" t="s">
        <v>47</v>
      </c>
      <c r="C33" s="747"/>
      <c r="D33" s="747"/>
      <c r="E33" s="60" t="s">
        <v>17</v>
      </c>
      <c r="F33" s="10" t="s">
        <v>35</v>
      </c>
      <c r="G33" s="47">
        <v>54.89</v>
      </c>
      <c r="H33" s="42">
        <v>82.58</v>
      </c>
    </row>
    <row r="34" spans="1:8" ht="22.5" customHeight="1">
      <c r="A34" s="21"/>
      <c r="B34" s="747" t="s">
        <v>22</v>
      </c>
      <c r="C34" s="747"/>
      <c r="D34" s="747"/>
      <c r="E34" s="20" t="s">
        <v>17</v>
      </c>
      <c r="F34" s="10" t="s">
        <v>35</v>
      </c>
      <c r="G34" s="47">
        <v>0.02</v>
      </c>
      <c r="H34" s="42">
        <v>0.02</v>
      </c>
    </row>
    <row r="35" spans="1:8" ht="36" customHeight="1">
      <c r="A35" s="21"/>
      <c r="B35" s="748" t="s">
        <v>23</v>
      </c>
      <c r="C35" s="747"/>
      <c r="D35" s="747"/>
      <c r="E35" s="60" t="s">
        <v>17</v>
      </c>
      <c r="F35" s="10" t="s">
        <v>35</v>
      </c>
      <c r="G35" s="47">
        <v>16.78</v>
      </c>
      <c r="H35" s="42">
        <v>16.78</v>
      </c>
    </row>
    <row r="36" spans="1:8" ht="17.25" customHeight="1">
      <c r="A36" s="21"/>
      <c r="B36" s="747" t="s">
        <v>42</v>
      </c>
      <c r="C36" s="747"/>
      <c r="D36" s="749"/>
      <c r="E36" s="20" t="s">
        <v>17</v>
      </c>
      <c r="F36" s="10" t="s">
        <v>35</v>
      </c>
      <c r="G36" s="56">
        <v>15.69</v>
      </c>
      <c r="H36" s="28">
        <v>15.69</v>
      </c>
    </row>
    <row r="37" spans="1:8" ht="51" customHeight="1">
      <c r="A37" s="21"/>
      <c r="B37" s="748" t="s">
        <v>48</v>
      </c>
      <c r="C37" s="747"/>
      <c r="D37" s="749"/>
      <c r="E37" s="60" t="s">
        <v>17</v>
      </c>
      <c r="F37" s="10" t="s">
        <v>35</v>
      </c>
      <c r="G37" s="55">
        <v>1645.93</v>
      </c>
      <c r="H37" s="14">
        <v>891.95</v>
      </c>
    </row>
    <row r="38" spans="1:8" ht="21" customHeight="1">
      <c r="A38" s="21"/>
      <c r="B38" s="751" t="s">
        <v>24</v>
      </c>
      <c r="C38" s="751"/>
      <c r="D38" s="751"/>
      <c r="E38" s="20">
        <v>4</v>
      </c>
      <c r="F38" s="10">
        <v>21</v>
      </c>
      <c r="G38" s="56">
        <v>0.1</v>
      </c>
      <c r="H38" s="40">
        <v>0.1</v>
      </c>
    </row>
    <row r="39" spans="1:8" ht="20.25" customHeight="1">
      <c r="A39" s="21"/>
      <c r="B39" s="751" t="s">
        <v>25</v>
      </c>
      <c r="C39" s="751"/>
      <c r="D39" s="751"/>
      <c r="E39" s="23" t="s">
        <v>17</v>
      </c>
      <c r="F39" s="11" t="s">
        <v>17</v>
      </c>
      <c r="G39" s="67" t="s">
        <v>17</v>
      </c>
      <c r="H39" s="61" t="s">
        <v>17</v>
      </c>
    </row>
    <row r="40" spans="1:8" ht="31.5" customHeight="1">
      <c r="A40" s="20" t="s">
        <v>3</v>
      </c>
      <c r="B40" s="752" t="s">
        <v>44</v>
      </c>
      <c r="C40" s="752"/>
      <c r="D40" s="752"/>
      <c r="E40" s="20" t="s">
        <v>17</v>
      </c>
      <c r="F40" s="10">
        <v>21</v>
      </c>
      <c r="G40" s="46">
        <v>1963.5</v>
      </c>
      <c r="H40" s="46">
        <v>2443.9299999999998</v>
      </c>
    </row>
    <row r="41" spans="1:8">
      <c r="A41" s="20" t="s">
        <v>5</v>
      </c>
      <c r="B41" s="752" t="s">
        <v>26</v>
      </c>
      <c r="C41" s="752"/>
      <c r="D41" s="752"/>
      <c r="E41" s="20" t="s">
        <v>17</v>
      </c>
      <c r="F41" s="10">
        <v>21</v>
      </c>
      <c r="G41" s="56">
        <v>1185.92</v>
      </c>
      <c r="H41" s="56">
        <v>1100.97</v>
      </c>
    </row>
    <row r="42" spans="1:8">
      <c r="A42" s="20" t="s">
        <v>7</v>
      </c>
      <c r="B42" s="752" t="s">
        <v>27</v>
      </c>
      <c r="C42" s="752"/>
      <c r="D42" s="752"/>
      <c r="E42" s="20" t="s">
        <v>66</v>
      </c>
      <c r="F42" s="10">
        <v>21</v>
      </c>
      <c r="G42" s="55">
        <v>760.24</v>
      </c>
      <c r="H42" s="14">
        <v>722.53</v>
      </c>
    </row>
    <row r="43" spans="1:8" ht="21" customHeight="1">
      <c r="A43" s="20" t="s">
        <v>8</v>
      </c>
      <c r="B43" s="752" t="s">
        <v>28</v>
      </c>
      <c r="C43" s="752"/>
      <c r="D43" s="752"/>
      <c r="E43" s="20" t="s">
        <v>17</v>
      </c>
      <c r="F43" s="10">
        <v>21</v>
      </c>
      <c r="G43" s="56" t="s">
        <v>17</v>
      </c>
      <c r="H43" s="40">
        <v>123.64</v>
      </c>
    </row>
    <row r="44" spans="1:8" ht="33" customHeight="1">
      <c r="A44" s="23" t="s">
        <v>10</v>
      </c>
      <c r="B44" s="752" t="s">
        <v>49</v>
      </c>
      <c r="C44" s="752"/>
      <c r="D44" s="752"/>
      <c r="E44" s="60" t="s">
        <v>67</v>
      </c>
      <c r="F44" s="10">
        <v>21</v>
      </c>
      <c r="G44" s="47">
        <v>1761.32</v>
      </c>
      <c r="H44" s="47">
        <v>1422.64</v>
      </c>
    </row>
    <row r="45" spans="1:8" ht="48.75" customHeight="1">
      <c r="A45" s="23"/>
      <c r="B45" s="756" t="s">
        <v>55</v>
      </c>
      <c r="C45" s="756"/>
      <c r="D45" s="757"/>
      <c r="E45" s="59" t="s">
        <v>17</v>
      </c>
      <c r="F45" s="43">
        <v>12</v>
      </c>
      <c r="G45" s="48">
        <v>6952.33</v>
      </c>
      <c r="H45" s="48">
        <v>6375.24</v>
      </c>
    </row>
    <row r="46" spans="1:8" ht="19.5" customHeight="1">
      <c r="A46" s="5"/>
      <c r="B46" s="754" t="s">
        <v>30</v>
      </c>
      <c r="C46" s="754"/>
      <c r="D46" s="755"/>
      <c r="E46" s="37"/>
      <c r="F46" s="36"/>
      <c r="G46" s="49">
        <v>21326.87</v>
      </c>
      <c r="H46" s="49">
        <v>19379.07</v>
      </c>
    </row>
    <row r="47" spans="1:8" ht="24" customHeight="1">
      <c r="A47" s="33"/>
      <c r="B47" s="69"/>
      <c r="C47" s="69"/>
      <c r="D47" s="31"/>
      <c r="E47" s="32"/>
      <c r="G47" s="57"/>
      <c r="H47" s="57"/>
    </row>
    <row r="48" spans="1:8" s="250" customFormat="1" ht="11.25">
      <c r="A48" s="34" t="s">
        <v>14</v>
      </c>
      <c r="B48" s="753" t="s">
        <v>60</v>
      </c>
      <c r="C48" s="753"/>
      <c r="D48" s="753"/>
      <c r="E48" s="753"/>
      <c r="F48" s="753"/>
      <c r="G48" s="753"/>
      <c r="H48" s="753"/>
    </row>
    <row r="49" spans="1:8" ht="12.75" customHeight="1">
      <c r="A49" s="34" t="s">
        <v>39</v>
      </c>
      <c r="B49" s="750" t="s">
        <v>40</v>
      </c>
      <c r="C49" s="750"/>
      <c r="D49" s="750"/>
      <c r="E49" s="750"/>
      <c r="F49" s="750"/>
      <c r="G49" s="750"/>
      <c r="H49" s="750"/>
    </row>
    <row r="50" spans="1:8" ht="11.25" customHeight="1">
      <c r="B50" s="750" t="s">
        <v>41</v>
      </c>
      <c r="C50" s="750"/>
      <c r="D50" s="750"/>
      <c r="E50" s="750"/>
      <c r="F50" s="750"/>
      <c r="G50" s="750"/>
      <c r="H50" s="750"/>
    </row>
  </sheetData>
  <mergeCells count="47">
    <mergeCell ref="B12:D12"/>
    <mergeCell ref="A3:D3"/>
    <mergeCell ref="B19:D19"/>
    <mergeCell ref="B14:D14"/>
    <mergeCell ref="B15:D15"/>
    <mergeCell ref="B16:D16"/>
    <mergeCell ref="B17:D17"/>
    <mergeCell ref="B18:D18"/>
    <mergeCell ref="B9:D9"/>
    <mergeCell ref="B10:D10"/>
    <mergeCell ref="B13:D13"/>
    <mergeCell ref="A1:H1"/>
    <mergeCell ref="G2:H2"/>
    <mergeCell ref="A11:D11"/>
    <mergeCell ref="E3:F3"/>
    <mergeCell ref="B5:D5"/>
    <mergeCell ref="B6:D6"/>
    <mergeCell ref="B7:D7"/>
    <mergeCell ref="B8:D8"/>
    <mergeCell ref="B22:H22"/>
    <mergeCell ref="B23:H23"/>
    <mergeCell ref="B24:H24"/>
    <mergeCell ref="B33:D33"/>
    <mergeCell ref="A25:H25"/>
    <mergeCell ref="G26:H26"/>
    <mergeCell ref="A27:D27"/>
    <mergeCell ref="B30:D30"/>
    <mergeCell ref="B31:D31"/>
    <mergeCell ref="B32:D32"/>
    <mergeCell ref="E27:F27"/>
    <mergeCell ref="B29:D29"/>
    <mergeCell ref="B34:D34"/>
    <mergeCell ref="B37:D37"/>
    <mergeCell ref="B50:H50"/>
    <mergeCell ref="B35:D35"/>
    <mergeCell ref="B36:D36"/>
    <mergeCell ref="B38:D38"/>
    <mergeCell ref="B39:D39"/>
    <mergeCell ref="B40:D40"/>
    <mergeCell ref="B48:H48"/>
    <mergeCell ref="B46:D46"/>
    <mergeCell ref="B41:D41"/>
    <mergeCell ref="B49:H49"/>
    <mergeCell ref="B42:D42"/>
    <mergeCell ref="B43:D43"/>
    <mergeCell ref="B44:D44"/>
    <mergeCell ref="B45:D45"/>
  </mergeCells>
  <pageMargins left="0.70866141732283472" right="0.70866141732283472" top="0.98425196850393704" bottom="0.74803149606299213" header="0.51181102362204722" footer="0.31496062992125984"/>
  <pageSetup firstPageNumber="8" orientation="portrait" useFirstPageNumber="1" r:id="rId1"/>
  <headerFooter>
    <oddHeader>&amp;C&amp;"Times New Roman,Regular"&amp;12&amp;P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8"/>
  <sheetViews>
    <sheetView tabSelected="1" workbookViewId="0">
      <selection activeCell="N9" sqref="N9"/>
    </sheetView>
  </sheetViews>
  <sheetFormatPr defaultRowHeight="15.75"/>
  <cols>
    <col min="1" max="1" width="1.5703125" style="347" customWidth="1"/>
    <col min="2" max="2" width="4.85546875" style="550" customWidth="1"/>
    <col min="3" max="3" width="28.5703125" style="280" customWidth="1"/>
    <col min="4" max="4" width="15.140625" style="347" customWidth="1"/>
    <col min="5" max="5" width="14.85546875" style="347" customWidth="1"/>
    <col min="6" max="6" width="15.85546875" style="275" customWidth="1"/>
    <col min="7" max="7" width="11.7109375" style="347" customWidth="1"/>
    <col min="8" max="8" width="12.85546875" style="347" customWidth="1"/>
    <col min="9" max="9" width="14" style="276" customWidth="1"/>
    <col min="10" max="16384" width="9.140625" style="347"/>
  </cols>
  <sheetData>
    <row r="1" spans="2:9" s="529" customFormat="1">
      <c r="B1" s="872" t="s">
        <v>764</v>
      </c>
      <c r="C1" s="872"/>
      <c r="D1" s="872"/>
      <c r="E1" s="872"/>
      <c r="F1" s="872"/>
      <c r="G1" s="872"/>
      <c r="H1" s="872"/>
      <c r="I1" s="872"/>
    </row>
    <row r="2" spans="2:9">
      <c r="B2" s="914" t="s">
        <v>765</v>
      </c>
      <c r="C2" s="914"/>
      <c r="D2" s="914"/>
      <c r="E2" s="914"/>
      <c r="F2" s="914"/>
      <c r="G2" s="914"/>
      <c r="H2" s="914"/>
      <c r="I2" s="914"/>
    </row>
    <row r="3" spans="2:9">
      <c r="B3" s="530" t="s">
        <v>766</v>
      </c>
      <c r="C3" s="182"/>
      <c r="D3" s="868" t="s">
        <v>767</v>
      </c>
      <c r="E3" s="868"/>
      <c r="F3" s="868"/>
      <c r="G3" s="868"/>
      <c r="H3" s="821" t="s">
        <v>768</v>
      </c>
      <c r="I3" s="931"/>
    </row>
    <row r="4" spans="2:9">
      <c r="B4" s="945">
        <v>1</v>
      </c>
      <c r="C4" s="946"/>
      <c r="D4" s="945">
        <v>2</v>
      </c>
      <c r="E4" s="873"/>
      <c r="F4" s="873"/>
      <c r="G4" s="946"/>
      <c r="H4" s="901">
        <v>3</v>
      </c>
      <c r="I4" s="902"/>
    </row>
    <row r="5" spans="2:9">
      <c r="B5" s="531"/>
      <c r="C5" s="532"/>
      <c r="D5" s="872" t="s">
        <v>72</v>
      </c>
      <c r="E5" s="872"/>
      <c r="F5" s="872"/>
      <c r="G5" s="947" t="s">
        <v>73</v>
      </c>
      <c r="H5" s="947" t="s">
        <v>72</v>
      </c>
      <c r="I5" s="947" t="s">
        <v>73</v>
      </c>
    </row>
    <row r="6" spans="2:9" s="394" customFormat="1" ht="78.75">
      <c r="B6" s="533"/>
      <c r="C6" s="534"/>
      <c r="D6" s="277" t="s">
        <v>769</v>
      </c>
      <c r="E6" s="277" t="s">
        <v>770</v>
      </c>
      <c r="F6" s="288" t="s">
        <v>771</v>
      </c>
      <c r="G6" s="948"/>
      <c r="H6" s="948"/>
      <c r="I6" s="948"/>
    </row>
    <row r="7" spans="2:9">
      <c r="B7" s="949"/>
      <c r="C7" s="950"/>
      <c r="D7" s="951" t="s">
        <v>631</v>
      </c>
      <c r="E7" s="952"/>
      <c r="F7" s="952"/>
      <c r="G7" s="952"/>
      <c r="H7" s="952"/>
      <c r="I7" s="953"/>
    </row>
    <row r="8" spans="2:9" s="276" customFormat="1">
      <c r="B8" s="535" t="s">
        <v>772</v>
      </c>
      <c r="C8" s="264" t="s">
        <v>773</v>
      </c>
      <c r="D8" s="536"/>
      <c r="E8" s="536"/>
      <c r="F8" s="472"/>
      <c r="G8" s="536"/>
      <c r="H8" s="478"/>
      <c r="I8" s="536"/>
    </row>
    <row r="9" spans="2:9">
      <c r="B9" s="537" t="s">
        <v>3</v>
      </c>
      <c r="C9" s="266" t="s">
        <v>774</v>
      </c>
      <c r="D9" s="123" t="s">
        <v>17</v>
      </c>
      <c r="E9" s="123" t="s">
        <v>17</v>
      </c>
      <c r="F9" s="524" t="s">
        <v>17</v>
      </c>
      <c r="G9" s="123" t="s">
        <v>17</v>
      </c>
      <c r="H9" s="123" t="s">
        <v>17</v>
      </c>
      <c r="I9" s="123" t="s">
        <v>17</v>
      </c>
    </row>
    <row r="10" spans="2:9">
      <c r="B10" s="537" t="s">
        <v>5</v>
      </c>
      <c r="C10" s="266" t="s">
        <v>775</v>
      </c>
      <c r="D10" s="123" t="s">
        <v>17</v>
      </c>
      <c r="E10" s="123" t="s">
        <v>17</v>
      </c>
      <c r="F10" s="524" t="s">
        <v>17</v>
      </c>
      <c r="G10" s="123" t="s">
        <v>17</v>
      </c>
      <c r="H10" s="123" t="s">
        <v>17</v>
      </c>
      <c r="I10" s="123" t="s">
        <v>17</v>
      </c>
    </row>
    <row r="11" spans="2:9">
      <c r="B11" s="537" t="s">
        <v>776</v>
      </c>
      <c r="C11" s="266" t="s">
        <v>777</v>
      </c>
      <c r="D11" s="123" t="s">
        <v>17</v>
      </c>
      <c r="E11" s="123" t="s">
        <v>17</v>
      </c>
      <c r="F11" s="524" t="s">
        <v>17</v>
      </c>
      <c r="G11" s="123" t="s">
        <v>17</v>
      </c>
      <c r="H11" s="123" t="s">
        <v>17</v>
      </c>
      <c r="I11" s="123" t="s">
        <v>17</v>
      </c>
    </row>
    <row r="12" spans="2:9">
      <c r="B12" s="535" t="s">
        <v>778</v>
      </c>
      <c r="C12" s="264" t="s">
        <v>779</v>
      </c>
      <c r="D12" s="538"/>
      <c r="E12" s="538"/>
      <c r="F12" s="524"/>
      <c r="G12" s="538"/>
      <c r="H12" s="123"/>
      <c r="I12" s="123"/>
    </row>
    <row r="13" spans="2:9">
      <c r="B13" s="537" t="s">
        <v>3</v>
      </c>
      <c r="C13" s="266" t="s">
        <v>780</v>
      </c>
      <c r="D13" s="123" t="s">
        <v>17</v>
      </c>
      <c r="E13" s="123" t="s">
        <v>17</v>
      </c>
      <c r="F13" s="524" t="s">
        <v>17</v>
      </c>
      <c r="G13" s="123" t="s">
        <v>17</v>
      </c>
      <c r="H13" s="123" t="s">
        <v>17</v>
      </c>
      <c r="I13" s="123" t="s">
        <v>17</v>
      </c>
    </row>
    <row r="14" spans="2:9" s="539" customFormat="1" ht="78.75">
      <c r="B14" s="537" t="s">
        <v>5</v>
      </c>
      <c r="C14" s="259" t="s">
        <v>781</v>
      </c>
      <c r="D14" s="509">
        <v>22.76</v>
      </c>
      <c r="E14" s="509">
        <v>35</v>
      </c>
      <c r="F14" s="524">
        <v>57.76</v>
      </c>
      <c r="G14" s="123">
        <v>38.75</v>
      </c>
      <c r="H14" s="123" t="s">
        <v>17</v>
      </c>
      <c r="I14" s="123" t="s">
        <v>17</v>
      </c>
    </row>
    <row r="15" spans="2:9" ht="47.25">
      <c r="B15" s="537" t="s">
        <v>776</v>
      </c>
      <c r="C15" s="266" t="s">
        <v>782</v>
      </c>
      <c r="D15" s="123" t="s">
        <v>17</v>
      </c>
      <c r="E15" s="123" t="s">
        <v>17</v>
      </c>
      <c r="F15" s="524" t="s">
        <v>17</v>
      </c>
      <c r="G15" s="123" t="s">
        <v>17</v>
      </c>
      <c r="H15" s="123" t="s">
        <v>17</v>
      </c>
      <c r="I15" s="123" t="s">
        <v>17</v>
      </c>
    </row>
    <row r="16" spans="2:9">
      <c r="B16" s="535" t="s">
        <v>783</v>
      </c>
      <c r="C16" s="264" t="s">
        <v>784</v>
      </c>
      <c r="D16" s="538"/>
      <c r="E16" s="538"/>
      <c r="F16" s="524"/>
      <c r="G16" s="123"/>
      <c r="H16" s="123" t="s">
        <v>17</v>
      </c>
      <c r="I16" s="123"/>
    </row>
    <row r="17" spans="2:9" ht="47.25">
      <c r="B17" s="537" t="s">
        <v>3</v>
      </c>
      <c r="C17" s="266" t="s">
        <v>785</v>
      </c>
      <c r="D17" s="123" t="s">
        <v>574</v>
      </c>
      <c r="E17" s="123" t="s">
        <v>17</v>
      </c>
      <c r="F17" s="524" t="s">
        <v>17</v>
      </c>
      <c r="G17" s="123" t="s">
        <v>17</v>
      </c>
      <c r="H17" s="123" t="s">
        <v>17</v>
      </c>
      <c r="I17" s="123" t="s">
        <v>17</v>
      </c>
    </row>
    <row r="18" spans="2:9" ht="47.25">
      <c r="B18" s="537" t="s">
        <v>5</v>
      </c>
      <c r="C18" s="266" t="s">
        <v>786</v>
      </c>
      <c r="D18" s="123"/>
      <c r="E18" s="123"/>
      <c r="F18" s="524"/>
      <c r="G18" s="538"/>
      <c r="H18" s="123" t="s">
        <v>17</v>
      </c>
      <c r="I18" s="123"/>
    </row>
    <row r="19" spans="2:9">
      <c r="B19" s="537"/>
      <c r="C19" s="266" t="s">
        <v>787</v>
      </c>
      <c r="D19" s="123" t="s">
        <v>17</v>
      </c>
      <c r="E19" s="123" t="s">
        <v>17</v>
      </c>
      <c r="F19" s="524" t="s">
        <v>17</v>
      </c>
      <c r="G19" s="123" t="s">
        <v>17</v>
      </c>
      <c r="H19" s="123" t="s">
        <v>17</v>
      </c>
      <c r="I19" s="123" t="s">
        <v>17</v>
      </c>
    </row>
    <row r="20" spans="2:9" ht="31.5">
      <c r="B20" s="537"/>
      <c r="C20" s="266" t="s">
        <v>788</v>
      </c>
      <c r="D20" s="123" t="s">
        <v>574</v>
      </c>
      <c r="E20" s="123" t="s">
        <v>17</v>
      </c>
      <c r="F20" s="524" t="s">
        <v>17</v>
      </c>
      <c r="G20" s="123" t="s">
        <v>17</v>
      </c>
      <c r="H20" s="123" t="s">
        <v>17</v>
      </c>
      <c r="I20" s="123" t="s">
        <v>17</v>
      </c>
    </row>
    <row r="21" spans="2:9" s="157" customFormat="1" ht="31.5">
      <c r="B21" s="537"/>
      <c r="C21" s="266" t="s">
        <v>789</v>
      </c>
      <c r="D21" s="123" t="s">
        <v>574</v>
      </c>
      <c r="E21" s="123" t="s">
        <v>574</v>
      </c>
      <c r="F21" s="524" t="s">
        <v>17</v>
      </c>
      <c r="G21" s="123" t="s">
        <v>17</v>
      </c>
      <c r="H21" s="123" t="s">
        <v>574</v>
      </c>
      <c r="I21" s="123" t="s">
        <v>17</v>
      </c>
    </row>
    <row r="22" spans="2:9" s="529" customFormat="1">
      <c r="B22" s="872" t="s">
        <v>764</v>
      </c>
      <c r="C22" s="872"/>
      <c r="D22" s="872"/>
      <c r="E22" s="872"/>
      <c r="F22" s="872"/>
      <c r="G22" s="872"/>
      <c r="H22" s="872"/>
      <c r="I22" s="872"/>
    </row>
    <row r="23" spans="2:9">
      <c r="B23" s="914" t="s">
        <v>765</v>
      </c>
      <c r="C23" s="914"/>
      <c r="D23" s="914"/>
      <c r="E23" s="914"/>
      <c r="F23" s="914"/>
      <c r="G23" s="914"/>
      <c r="H23" s="914"/>
      <c r="I23" s="914"/>
    </row>
    <row r="24" spans="2:9">
      <c r="B24" s="530" t="s">
        <v>766</v>
      </c>
      <c r="C24" s="182"/>
      <c r="D24" s="868" t="s">
        <v>767</v>
      </c>
      <c r="E24" s="868"/>
      <c r="F24" s="868"/>
      <c r="G24" s="868"/>
      <c r="H24" s="821" t="s">
        <v>768</v>
      </c>
      <c r="I24" s="931"/>
    </row>
    <row r="25" spans="2:9">
      <c r="B25" s="945">
        <v>1</v>
      </c>
      <c r="C25" s="946"/>
      <c r="D25" s="945">
        <v>2</v>
      </c>
      <c r="E25" s="873"/>
      <c r="F25" s="873"/>
      <c r="G25" s="946"/>
      <c r="H25" s="901">
        <v>3</v>
      </c>
      <c r="I25" s="902"/>
    </row>
    <row r="26" spans="2:9">
      <c r="B26" s="531"/>
      <c r="C26" s="532"/>
      <c r="D26" s="872" t="s">
        <v>72</v>
      </c>
      <c r="E26" s="872"/>
      <c r="F26" s="872"/>
      <c r="G26" s="947" t="s">
        <v>73</v>
      </c>
      <c r="H26" s="947" t="s">
        <v>72</v>
      </c>
      <c r="I26" s="947" t="s">
        <v>73</v>
      </c>
    </row>
    <row r="27" spans="2:9" s="394" customFormat="1" ht="78.75">
      <c r="B27" s="540"/>
      <c r="C27" s="534"/>
      <c r="D27" s="277" t="s">
        <v>790</v>
      </c>
      <c r="E27" s="277" t="s">
        <v>770</v>
      </c>
      <c r="F27" s="288" t="s">
        <v>771</v>
      </c>
      <c r="G27" s="948"/>
      <c r="H27" s="948"/>
      <c r="I27" s="948"/>
    </row>
    <row r="28" spans="2:9">
      <c r="B28" s="949"/>
      <c r="C28" s="950"/>
      <c r="D28" s="951" t="s">
        <v>631</v>
      </c>
      <c r="E28" s="952"/>
      <c r="F28" s="952"/>
      <c r="G28" s="952"/>
      <c r="H28" s="952"/>
      <c r="I28" s="953"/>
    </row>
    <row r="29" spans="2:9" s="276" customFormat="1" ht="47.25">
      <c r="B29" s="541" t="s">
        <v>791</v>
      </c>
      <c r="C29" s="166" t="s">
        <v>792</v>
      </c>
      <c r="D29" s="542"/>
      <c r="E29" s="542"/>
      <c r="F29" s="543"/>
      <c r="G29" s="542"/>
      <c r="H29" s="542"/>
      <c r="I29" s="542"/>
    </row>
    <row r="30" spans="2:9" s="276" customFormat="1">
      <c r="B30" s="537" t="s">
        <v>3</v>
      </c>
      <c r="C30" s="544" t="s">
        <v>793</v>
      </c>
      <c r="D30" s="129">
        <v>573.1</v>
      </c>
      <c r="E30" s="123" t="s">
        <v>17</v>
      </c>
      <c r="F30" s="127">
        <v>573.1</v>
      </c>
      <c r="G30" s="129">
        <v>550.07000000000005</v>
      </c>
      <c r="H30" s="123" t="s">
        <v>17</v>
      </c>
      <c r="I30" s="123">
        <v>3.05</v>
      </c>
    </row>
    <row r="31" spans="2:9" s="276" customFormat="1">
      <c r="B31" s="545" t="s">
        <v>5</v>
      </c>
      <c r="C31" s="266" t="s">
        <v>794</v>
      </c>
      <c r="D31" s="546" t="s">
        <v>17</v>
      </c>
      <c r="E31" s="356" t="s">
        <v>17</v>
      </c>
      <c r="F31" s="543" t="s">
        <v>17</v>
      </c>
      <c r="G31" s="542"/>
      <c r="H31" s="116" t="s">
        <v>17</v>
      </c>
      <c r="I31" s="116" t="s">
        <v>17</v>
      </c>
    </row>
    <row r="32" spans="2:9" ht="63">
      <c r="B32" s="537" t="s">
        <v>776</v>
      </c>
      <c r="C32" s="138" t="s">
        <v>795</v>
      </c>
      <c r="D32" s="116" t="s">
        <v>17</v>
      </c>
      <c r="E32" s="123" t="s">
        <v>17</v>
      </c>
      <c r="F32" s="524" t="s">
        <v>17</v>
      </c>
      <c r="G32" s="116" t="s">
        <v>17</v>
      </c>
      <c r="H32" s="116" t="s">
        <v>17</v>
      </c>
      <c r="I32" s="116" t="s">
        <v>17</v>
      </c>
    </row>
    <row r="33" spans="2:9" ht="47.25">
      <c r="B33" s="537" t="s">
        <v>796</v>
      </c>
      <c r="C33" s="266" t="s">
        <v>797</v>
      </c>
      <c r="D33" s="116" t="s">
        <v>574</v>
      </c>
      <c r="E33" s="116" t="s">
        <v>17</v>
      </c>
      <c r="F33" s="258" t="s">
        <v>17</v>
      </c>
      <c r="G33" s="116" t="s">
        <v>17</v>
      </c>
      <c r="H33" s="123" t="s">
        <v>17</v>
      </c>
      <c r="I33" s="116" t="s">
        <v>17</v>
      </c>
    </row>
    <row r="34" spans="2:9" ht="31.5">
      <c r="B34" s="537" t="s">
        <v>10</v>
      </c>
      <c r="C34" s="266" t="s">
        <v>798</v>
      </c>
      <c r="D34" s="116"/>
      <c r="E34" s="116"/>
      <c r="F34" s="258"/>
      <c r="G34" s="116"/>
      <c r="H34" s="116"/>
      <c r="I34" s="116"/>
    </row>
    <row r="35" spans="2:9">
      <c r="B35" s="537"/>
      <c r="C35" s="266" t="s">
        <v>799</v>
      </c>
      <c r="D35" s="355" t="s">
        <v>574</v>
      </c>
      <c r="E35" s="547" t="s">
        <v>17</v>
      </c>
      <c r="F35" s="548" t="s">
        <v>17</v>
      </c>
      <c r="G35" s="116" t="s">
        <v>17</v>
      </c>
      <c r="H35" s="116" t="s">
        <v>17</v>
      </c>
      <c r="I35" s="116" t="s">
        <v>17</v>
      </c>
    </row>
    <row r="36" spans="2:9">
      <c r="B36" s="537"/>
      <c r="C36" s="266" t="s">
        <v>800</v>
      </c>
      <c r="D36" s="123" t="s">
        <v>574</v>
      </c>
      <c r="E36" s="116" t="s">
        <v>17</v>
      </c>
      <c r="F36" s="258" t="s">
        <v>17</v>
      </c>
      <c r="G36" s="116" t="s">
        <v>17</v>
      </c>
      <c r="H36" s="116" t="s">
        <v>17</v>
      </c>
      <c r="I36" s="116" t="s">
        <v>17</v>
      </c>
    </row>
    <row r="37" spans="2:9" ht="31.5">
      <c r="B37" s="537"/>
      <c r="C37" s="266" t="s">
        <v>801</v>
      </c>
      <c r="D37" s="116" t="s">
        <v>17</v>
      </c>
      <c r="E37" s="116" t="s">
        <v>17</v>
      </c>
      <c r="F37" s="258" t="s">
        <v>17</v>
      </c>
      <c r="G37" s="116" t="s">
        <v>17</v>
      </c>
      <c r="H37" s="116" t="s">
        <v>17</v>
      </c>
      <c r="I37" s="116" t="s">
        <v>17</v>
      </c>
    </row>
    <row r="38" spans="2:9">
      <c r="B38" s="537"/>
      <c r="C38" s="266" t="s">
        <v>802</v>
      </c>
      <c r="D38" s="116" t="s">
        <v>574</v>
      </c>
      <c r="E38" s="116" t="s">
        <v>17</v>
      </c>
      <c r="F38" s="258" t="s">
        <v>17</v>
      </c>
      <c r="G38" s="116" t="s">
        <v>17</v>
      </c>
      <c r="H38" s="116" t="s">
        <v>17</v>
      </c>
      <c r="I38" s="116" t="s">
        <v>17</v>
      </c>
    </row>
    <row r="39" spans="2:9">
      <c r="B39" s="549"/>
      <c r="C39" s="191"/>
      <c r="D39" s="238"/>
      <c r="E39" s="238"/>
      <c r="F39" s="463"/>
      <c r="G39" s="238"/>
      <c r="H39" s="238"/>
      <c r="I39" s="238"/>
    </row>
    <row r="40" spans="2:9">
      <c r="B40" s="549"/>
      <c r="C40" s="191"/>
      <c r="D40" s="238"/>
      <c r="E40" s="238"/>
      <c r="F40" s="463"/>
      <c r="G40" s="238"/>
      <c r="H40" s="238"/>
      <c r="I40" s="238"/>
    </row>
    <row r="41" spans="2:9">
      <c r="D41" s="290"/>
      <c r="E41" s="290"/>
      <c r="F41" s="158"/>
      <c r="G41" s="290"/>
      <c r="H41" s="290"/>
      <c r="I41" s="158"/>
    </row>
    <row r="42" spans="2:9" s="529" customFormat="1">
      <c r="B42" s="872" t="s">
        <v>764</v>
      </c>
      <c r="C42" s="872"/>
      <c r="D42" s="872"/>
      <c r="E42" s="872"/>
      <c r="F42" s="872"/>
      <c r="G42" s="872"/>
      <c r="H42" s="872"/>
      <c r="I42" s="872"/>
    </row>
    <row r="43" spans="2:9">
      <c r="B43" s="914" t="s">
        <v>765</v>
      </c>
      <c r="C43" s="914"/>
      <c r="D43" s="914"/>
      <c r="E43" s="914"/>
      <c r="F43" s="914"/>
      <c r="G43" s="914"/>
      <c r="H43" s="914"/>
      <c r="I43" s="914"/>
    </row>
    <row r="44" spans="2:9">
      <c r="B44" s="530" t="s">
        <v>766</v>
      </c>
      <c r="C44" s="182"/>
      <c r="D44" s="868" t="s">
        <v>767</v>
      </c>
      <c r="E44" s="868"/>
      <c r="F44" s="868"/>
      <c r="G44" s="868"/>
      <c r="H44" s="821" t="s">
        <v>768</v>
      </c>
      <c r="I44" s="931"/>
    </row>
    <row r="45" spans="2:9">
      <c r="B45" s="945">
        <v>1</v>
      </c>
      <c r="C45" s="946"/>
      <c r="D45" s="945">
        <v>2</v>
      </c>
      <c r="E45" s="873"/>
      <c r="F45" s="873"/>
      <c r="G45" s="946"/>
      <c r="H45" s="901">
        <v>3</v>
      </c>
      <c r="I45" s="902"/>
    </row>
    <row r="46" spans="2:9">
      <c r="B46" s="531"/>
      <c r="C46" s="532"/>
      <c r="D46" s="872" t="s">
        <v>72</v>
      </c>
      <c r="E46" s="872"/>
      <c r="F46" s="872"/>
      <c r="G46" s="947" t="s">
        <v>73</v>
      </c>
      <c r="H46" s="947" t="s">
        <v>72</v>
      </c>
      <c r="I46" s="947" t="s">
        <v>73</v>
      </c>
    </row>
    <row r="47" spans="2:9" s="394" customFormat="1" ht="78.75">
      <c r="B47" s="533"/>
      <c r="C47" s="534"/>
      <c r="D47" s="277" t="s">
        <v>790</v>
      </c>
      <c r="E47" s="277" t="s">
        <v>770</v>
      </c>
      <c r="F47" s="288" t="s">
        <v>771</v>
      </c>
      <c r="G47" s="948"/>
      <c r="H47" s="948"/>
      <c r="I47" s="948"/>
    </row>
    <row r="48" spans="2:9">
      <c r="B48" s="949"/>
      <c r="C48" s="950"/>
      <c r="D48" s="951" t="s">
        <v>631</v>
      </c>
      <c r="E48" s="952"/>
      <c r="F48" s="952"/>
      <c r="G48" s="952"/>
      <c r="H48" s="952"/>
      <c r="I48" s="953"/>
    </row>
    <row r="49" spans="2:9" s="159" customFormat="1">
      <c r="B49" s="535" t="s">
        <v>803</v>
      </c>
      <c r="C49" s="827" t="s">
        <v>804</v>
      </c>
      <c r="D49" s="827"/>
      <c r="E49" s="827"/>
      <c r="F49" s="827"/>
      <c r="G49" s="827"/>
      <c r="H49" s="827"/>
      <c r="I49" s="827"/>
    </row>
    <row r="50" spans="2:9" s="159" customFormat="1" ht="31.5">
      <c r="B50" s="535"/>
      <c r="C50" s="266" t="s">
        <v>805</v>
      </c>
      <c r="D50" s="123" t="s">
        <v>574</v>
      </c>
      <c r="E50" s="123" t="s">
        <v>17</v>
      </c>
      <c r="F50" s="524" t="s">
        <v>17</v>
      </c>
      <c r="G50" s="116" t="s">
        <v>17</v>
      </c>
      <c r="H50" s="116" t="s">
        <v>17</v>
      </c>
      <c r="I50" s="116" t="s">
        <v>17</v>
      </c>
    </row>
    <row r="51" spans="2:9" s="159" customFormat="1">
      <c r="B51" s="535"/>
      <c r="C51" s="140" t="s">
        <v>806</v>
      </c>
      <c r="D51" s="116" t="s">
        <v>17</v>
      </c>
      <c r="E51" s="116" t="s">
        <v>17</v>
      </c>
      <c r="F51" s="258" t="s">
        <v>17</v>
      </c>
      <c r="G51" s="116" t="s">
        <v>17</v>
      </c>
      <c r="H51" s="116" t="s">
        <v>17</v>
      </c>
      <c r="I51" s="116" t="s">
        <v>17</v>
      </c>
    </row>
    <row r="52" spans="2:9" s="159" customFormat="1">
      <c r="B52" s="551"/>
      <c r="C52" s="347"/>
      <c r="D52" s="290"/>
      <c r="E52" s="290"/>
      <c r="F52" s="158"/>
      <c r="G52" s="290"/>
      <c r="H52" s="290"/>
      <c r="I52" s="158"/>
    </row>
    <row r="53" spans="2:9" s="159" customFormat="1">
      <c r="B53" s="535" t="s">
        <v>807</v>
      </c>
      <c r="C53" s="827" t="s">
        <v>163</v>
      </c>
      <c r="D53" s="827"/>
      <c r="E53" s="827"/>
      <c r="F53" s="827"/>
      <c r="G53" s="827"/>
      <c r="H53" s="827"/>
      <c r="I53" s="827"/>
    </row>
    <row r="54" spans="2:9" s="157" customFormat="1">
      <c r="B54" s="537" t="s">
        <v>772</v>
      </c>
      <c r="C54" s="473" t="s">
        <v>808</v>
      </c>
      <c r="D54" s="404">
        <v>50</v>
      </c>
      <c r="E54" s="552" t="s">
        <v>17</v>
      </c>
      <c r="F54" s="373">
        <v>50</v>
      </c>
      <c r="G54" s="403" t="s">
        <v>17</v>
      </c>
      <c r="H54" s="403" t="s">
        <v>17</v>
      </c>
      <c r="I54" s="507" t="s">
        <v>17</v>
      </c>
    </row>
    <row r="55" spans="2:9" s="159" customFormat="1" ht="31.5">
      <c r="B55" s="537" t="s">
        <v>778</v>
      </c>
      <c r="C55" s="473" t="s">
        <v>809</v>
      </c>
      <c r="D55" s="553">
        <v>60</v>
      </c>
      <c r="E55" s="554" t="s">
        <v>574</v>
      </c>
      <c r="F55" s="555">
        <v>60</v>
      </c>
      <c r="G55" s="553">
        <v>60</v>
      </c>
      <c r="H55" s="521" t="s">
        <v>17</v>
      </c>
      <c r="I55" s="521" t="s">
        <v>17</v>
      </c>
    </row>
    <row r="56" spans="2:9" s="159" customFormat="1">
      <c r="B56" s="537" t="s">
        <v>783</v>
      </c>
      <c r="C56" s="473" t="s">
        <v>810</v>
      </c>
      <c r="D56" s="556">
        <v>0.08</v>
      </c>
      <c r="E56" s="556" t="s">
        <v>574</v>
      </c>
      <c r="F56" s="557">
        <v>0.08</v>
      </c>
      <c r="G56" s="357">
        <v>0.08</v>
      </c>
      <c r="H56" s="123" t="s">
        <v>17</v>
      </c>
      <c r="I56" s="123" t="s">
        <v>17</v>
      </c>
    </row>
    <row r="57" spans="2:9" s="159" customFormat="1">
      <c r="B57" s="537" t="s">
        <v>791</v>
      </c>
      <c r="C57" s="505" t="s">
        <v>811</v>
      </c>
      <c r="D57" s="558">
        <v>2.88</v>
      </c>
      <c r="E57" s="556" t="s">
        <v>574</v>
      </c>
      <c r="F57" s="559">
        <v>2.88</v>
      </c>
      <c r="G57" s="558">
        <v>2.65</v>
      </c>
      <c r="H57" s="123" t="s">
        <v>17</v>
      </c>
      <c r="I57" s="123" t="s">
        <v>17</v>
      </c>
    </row>
    <row r="58" spans="2:9" s="159" customFormat="1">
      <c r="B58" s="537" t="s">
        <v>803</v>
      </c>
      <c r="C58" s="259" t="s">
        <v>812</v>
      </c>
      <c r="D58" s="560">
        <v>0.62</v>
      </c>
      <c r="E58" s="558" t="s">
        <v>17</v>
      </c>
      <c r="F58" s="559">
        <v>0.62</v>
      </c>
      <c r="G58" s="558">
        <v>1.22</v>
      </c>
      <c r="H58" s="123" t="s">
        <v>17</v>
      </c>
      <c r="I58" s="123" t="s">
        <v>17</v>
      </c>
    </row>
    <row r="59" spans="2:9" s="159" customFormat="1">
      <c r="B59" s="537" t="s">
        <v>807</v>
      </c>
      <c r="C59" s="262" t="s">
        <v>813</v>
      </c>
      <c r="D59" s="561">
        <v>1.96</v>
      </c>
      <c r="E59" s="562" t="s">
        <v>574</v>
      </c>
      <c r="F59" s="563">
        <v>1.96</v>
      </c>
      <c r="G59" s="561">
        <v>1.42</v>
      </c>
      <c r="H59" s="123" t="s">
        <v>17</v>
      </c>
      <c r="I59" s="123" t="s">
        <v>17</v>
      </c>
    </row>
    <row r="60" spans="2:9" s="159" customFormat="1" ht="31.5">
      <c r="B60" s="564">
        <v>7</v>
      </c>
      <c r="C60" s="473" t="s">
        <v>814</v>
      </c>
      <c r="D60" s="562">
        <v>0.15</v>
      </c>
      <c r="E60" s="562" t="s">
        <v>574</v>
      </c>
      <c r="F60" s="565">
        <v>0.15</v>
      </c>
      <c r="G60" s="129">
        <v>0.15</v>
      </c>
      <c r="H60" s="123" t="s">
        <v>17</v>
      </c>
      <c r="I60" s="123" t="s">
        <v>17</v>
      </c>
    </row>
    <row r="61" spans="2:9" s="159" customFormat="1" ht="31.5">
      <c r="B61" s="537" t="s">
        <v>815</v>
      </c>
      <c r="C61" s="270" t="s">
        <v>816</v>
      </c>
      <c r="D61" s="129">
        <v>1</v>
      </c>
      <c r="E61" s="129" t="s">
        <v>17</v>
      </c>
      <c r="F61" s="127">
        <v>1</v>
      </c>
      <c r="G61" s="129">
        <v>1</v>
      </c>
      <c r="H61" s="123" t="s">
        <v>17</v>
      </c>
      <c r="I61" s="123" t="s">
        <v>17</v>
      </c>
    </row>
    <row r="62" spans="2:9" s="159" customFormat="1">
      <c r="B62" s="549"/>
      <c r="C62" s="191"/>
      <c r="D62" s="240"/>
      <c r="E62" s="240"/>
      <c r="F62" s="261"/>
      <c r="G62" s="240"/>
      <c r="H62" s="566"/>
      <c r="I62" s="566"/>
    </row>
    <row r="63" spans="2:9" s="529" customFormat="1">
      <c r="B63" s="872" t="s">
        <v>764</v>
      </c>
      <c r="C63" s="872"/>
      <c r="D63" s="872"/>
      <c r="E63" s="872"/>
      <c r="F63" s="872"/>
      <c r="G63" s="872"/>
      <c r="H63" s="872"/>
      <c r="I63" s="872"/>
    </row>
    <row r="64" spans="2:9">
      <c r="B64" s="914" t="s">
        <v>765</v>
      </c>
      <c r="C64" s="914"/>
      <c r="D64" s="914"/>
      <c r="E64" s="914"/>
      <c r="F64" s="914"/>
      <c r="G64" s="914"/>
      <c r="H64" s="914"/>
      <c r="I64" s="914"/>
    </row>
    <row r="65" spans="2:9">
      <c r="B65" s="530" t="s">
        <v>766</v>
      </c>
      <c r="C65" s="567"/>
      <c r="D65" s="868" t="s">
        <v>767</v>
      </c>
      <c r="E65" s="868"/>
      <c r="F65" s="868"/>
      <c r="G65" s="868"/>
      <c r="H65" s="821" t="s">
        <v>768</v>
      </c>
      <c r="I65" s="931"/>
    </row>
    <row r="66" spans="2:9">
      <c r="B66" s="945">
        <v>1</v>
      </c>
      <c r="C66" s="946"/>
      <c r="D66" s="945">
        <v>2</v>
      </c>
      <c r="E66" s="873"/>
      <c r="F66" s="873"/>
      <c r="G66" s="946"/>
      <c r="H66" s="901">
        <v>3</v>
      </c>
      <c r="I66" s="902"/>
    </row>
    <row r="67" spans="2:9">
      <c r="B67" s="531"/>
      <c r="C67" s="532"/>
      <c r="D67" s="872" t="s">
        <v>72</v>
      </c>
      <c r="E67" s="872"/>
      <c r="F67" s="872"/>
      <c r="G67" s="947" t="s">
        <v>73</v>
      </c>
      <c r="H67" s="947" t="s">
        <v>72</v>
      </c>
      <c r="I67" s="947" t="s">
        <v>73</v>
      </c>
    </row>
    <row r="68" spans="2:9" s="394" customFormat="1" ht="78.75">
      <c r="B68" s="533"/>
      <c r="C68" s="534"/>
      <c r="D68" s="277" t="s">
        <v>790</v>
      </c>
      <c r="E68" s="277" t="s">
        <v>770</v>
      </c>
      <c r="F68" s="288" t="s">
        <v>771</v>
      </c>
      <c r="G68" s="948"/>
      <c r="H68" s="948"/>
      <c r="I68" s="948"/>
    </row>
    <row r="69" spans="2:9">
      <c r="B69" s="949"/>
      <c r="C69" s="950"/>
      <c r="D69" s="951" t="s">
        <v>631</v>
      </c>
      <c r="E69" s="952"/>
      <c r="F69" s="952"/>
      <c r="G69" s="952"/>
      <c r="H69" s="952"/>
      <c r="I69" s="953"/>
    </row>
    <row r="70" spans="2:9" s="159" customFormat="1">
      <c r="B70" s="535" t="s">
        <v>807</v>
      </c>
      <c r="C70" s="827" t="s">
        <v>817</v>
      </c>
      <c r="D70" s="827"/>
      <c r="E70" s="827"/>
      <c r="F70" s="827"/>
      <c r="G70" s="827"/>
      <c r="H70" s="827"/>
      <c r="I70" s="827"/>
    </row>
    <row r="71" spans="2:9" s="159" customFormat="1">
      <c r="B71" s="537" t="s">
        <v>818</v>
      </c>
      <c r="C71" s="473" t="s">
        <v>819</v>
      </c>
      <c r="D71" s="556" t="s">
        <v>17</v>
      </c>
      <c r="E71" s="558">
        <v>0.02</v>
      </c>
      <c r="F71" s="559">
        <v>0.02</v>
      </c>
      <c r="G71" s="558">
        <v>0.04</v>
      </c>
      <c r="H71" s="123" t="s">
        <v>17</v>
      </c>
      <c r="I71" s="123" t="s">
        <v>17</v>
      </c>
    </row>
    <row r="72" spans="2:9" s="159" customFormat="1">
      <c r="B72" s="537" t="s">
        <v>820</v>
      </c>
      <c r="C72" s="505" t="s">
        <v>821</v>
      </c>
      <c r="D72" s="556">
        <v>1.06</v>
      </c>
      <c r="E72" s="556" t="s">
        <v>574</v>
      </c>
      <c r="F72" s="557">
        <v>1.06</v>
      </c>
      <c r="G72" s="357">
        <v>0.89</v>
      </c>
      <c r="H72" s="123" t="s">
        <v>17</v>
      </c>
      <c r="I72" s="123" t="s">
        <v>17</v>
      </c>
    </row>
    <row r="73" spans="2:9" s="159" customFormat="1" ht="31.5">
      <c r="B73" s="564">
        <v>11</v>
      </c>
      <c r="C73" s="505" t="s">
        <v>822</v>
      </c>
      <c r="D73" s="562" t="s">
        <v>17</v>
      </c>
      <c r="E73" s="568" t="s">
        <v>17</v>
      </c>
      <c r="F73" s="569" t="s">
        <v>17</v>
      </c>
      <c r="G73" s="570">
        <v>0.01</v>
      </c>
      <c r="H73" s="123" t="s">
        <v>17</v>
      </c>
      <c r="I73" s="123" t="s">
        <v>17</v>
      </c>
    </row>
    <row r="74" spans="2:9" s="159" customFormat="1">
      <c r="B74" s="564">
        <v>12</v>
      </c>
      <c r="C74" s="473" t="s">
        <v>823</v>
      </c>
      <c r="D74" s="558">
        <v>0.02</v>
      </c>
      <c r="E74" s="556" t="s">
        <v>574</v>
      </c>
      <c r="F74" s="559">
        <v>0.02</v>
      </c>
      <c r="G74" s="558">
        <v>0.01</v>
      </c>
      <c r="H74" s="123" t="s">
        <v>17</v>
      </c>
      <c r="I74" s="123" t="s">
        <v>17</v>
      </c>
    </row>
    <row r="75" spans="2:9" s="159" customFormat="1" ht="31.5">
      <c r="B75" s="564">
        <v>13</v>
      </c>
      <c r="C75" s="473" t="s">
        <v>824</v>
      </c>
      <c r="D75" s="562">
        <v>2.77</v>
      </c>
      <c r="E75" s="562" t="s">
        <v>574</v>
      </c>
      <c r="F75" s="565">
        <v>2.77</v>
      </c>
      <c r="G75" s="129">
        <v>2.85</v>
      </c>
      <c r="H75" s="123" t="s">
        <v>17</v>
      </c>
      <c r="I75" s="123" t="s">
        <v>17</v>
      </c>
    </row>
    <row r="76" spans="2:9" s="159" customFormat="1" ht="31.5">
      <c r="B76" s="564">
        <v>14</v>
      </c>
      <c r="C76" s="266" t="s">
        <v>825</v>
      </c>
      <c r="D76" s="571" t="s">
        <v>17</v>
      </c>
      <c r="E76" s="556">
        <v>37.32</v>
      </c>
      <c r="F76" s="557">
        <v>37.32</v>
      </c>
      <c r="G76" s="572">
        <v>22.76</v>
      </c>
      <c r="H76" s="547">
        <v>16.62</v>
      </c>
      <c r="I76" s="547">
        <v>2.06</v>
      </c>
    </row>
    <row r="77" spans="2:9" s="159" customFormat="1">
      <c r="B77" s="564">
        <v>15</v>
      </c>
      <c r="C77" s="473" t="s">
        <v>826</v>
      </c>
      <c r="D77" s="573">
        <v>1.67</v>
      </c>
      <c r="E77" s="562" t="s">
        <v>17</v>
      </c>
      <c r="F77" s="565">
        <v>1.67</v>
      </c>
      <c r="G77" s="568" t="s">
        <v>17</v>
      </c>
      <c r="H77" s="123">
        <v>1.67</v>
      </c>
      <c r="I77" s="123" t="s">
        <v>17</v>
      </c>
    </row>
    <row r="78" spans="2:9" s="159" customFormat="1">
      <c r="B78" s="564">
        <v>16</v>
      </c>
      <c r="C78" s="473" t="s">
        <v>827</v>
      </c>
      <c r="D78" s="574">
        <v>45.08</v>
      </c>
      <c r="E78" s="574" t="s">
        <v>17</v>
      </c>
      <c r="F78" s="575">
        <v>45.08</v>
      </c>
      <c r="G78" s="547">
        <v>40.32</v>
      </c>
      <c r="H78" s="123" t="s">
        <v>17</v>
      </c>
      <c r="I78" s="123" t="s">
        <v>17</v>
      </c>
    </row>
    <row r="79" spans="2:9" s="159" customFormat="1" ht="31.5">
      <c r="B79" s="564">
        <v>17</v>
      </c>
      <c r="C79" s="505" t="s">
        <v>828</v>
      </c>
      <c r="D79" s="576">
        <v>6.45</v>
      </c>
      <c r="E79" s="123">
        <v>31.59</v>
      </c>
      <c r="F79" s="577">
        <v>38.04</v>
      </c>
      <c r="G79" s="578">
        <v>35.64</v>
      </c>
      <c r="H79" s="123" t="s">
        <v>17</v>
      </c>
      <c r="I79" s="123" t="s">
        <v>17</v>
      </c>
    </row>
    <row r="80" spans="2:9" s="159" customFormat="1">
      <c r="B80" s="564">
        <v>18</v>
      </c>
      <c r="C80" s="505" t="s">
        <v>829</v>
      </c>
      <c r="D80" s="576">
        <v>0.46</v>
      </c>
      <c r="E80" s="123">
        <v>4.0999999999999996</v>
      </c>
      <c r="F80" s="577">
        <v>4.5599999999999996</v>
      </c>
      <c r="G80" s="579" t="s">
        <v>17</v>
      </c>
      <c r="H80" s="123" t="s">
        <v>17</v>
      </c>
      <c r="I80" s="123" t="s">
        <v>17</v>
      </c>
    </row>
    <row r="81" spans="2:9" s="159" customFormat="1" ht="31.5">
      <c r="B81" s="564">
        <v>19</v>
      </c>
      <c r="C81" s="505" t="s">
        <v>830</v>
      </c>
      <c r="D81" s="576">
        <v>93.48</v>
      </c>
      <c r="E81" s="570">
        <v>103.7</v>
      </c>
      <c r="F81" s="580">
        <v>197.18</v>
      </c>
      <c r="G81" s="581">
        <v>142.51</v>
      </c>
      <c r="H81" s="123" t="s">
        <v>17</v>
      </c>
      <c r="I81" s="123" t="s">
        <v>17</v>
      </c>
    </row>
    <row r="82" spans="2:9" s="159" customFormat="1" ht="31.5">
      <c r="B82" s="564">
        <v>20</v>
      </c>
      <c r="C82" s="259" t="s">
        <v>831</v>
      </c>
      <c r="D82" s="123">
        <v>96.22</v>
      </c>
      <c r="E82" s="123" t="s">
        <v>17</v>
      </c>
      <c r="F82" s="524">
        <v>96.22</v>
      </c>
      <c r="G82" s="123">
        <v>93.79</v>
      </c>
      <c r="H82" s="123" t="s">
        <v>17</v>
      </c>
      <c r="I82" s="123" t="s">
        <v>17</v>
      </c>
    </row>
    <row r="83" spans="2:9" s="529" customFormat="1">
      <c r="B83" s="872" t="s">
        <v>764</v>
      </c>
      <c r="C83" s="872"/>
      <c r="D83" s="872"/>
      <c r="E83" s="872"/>
      <c r="F83" s="872"/>
      <c r="G83" s="872"/>
      <c r="H83" s="872"/>
      <c r="I83" s="872"/>
    </row>
    <row r="84" spans="2:9">
      <c r="B84" s="914" t="s">
        <v>765</v>
      </c>
      <c r="C84" s="914"/>
      <c r="D84" s="914"/>
      <c r="E84" s="914"/>
      <c r="F84" s="914"/>
      <c r="G84" s="914"/>
      <c r="H84" s="914"/>
      <c r="I84" s="914"/>
    </row>
    <row r="85" spans="2:9">
      <c r="B85" s="530" t="s">
        <v>766</v>
      </c>
      <c r="C85" s="182"/>
      <c r="D85" s="868" t="s">
        <v>767</v>
      </c>
      <c r="E85" s="868"/>
      <c r="F85" s="868"/>
      <c r="G85" s="868"/>
      <c r="H85" s="821" t="s">
        <v>768</v>
      </c>
      <c r="I85" s="931"/>
    </row>
    <row r="86" spans="2:9">
      <c r="B86" s="945">
        <v>1</v>
      </c>
      <c r="C86" s="946"/>
      <c r="D86" s="945">
        <v>2</v>
      </c>
      <c r="E86" s="873"/>
      <c r="F86" s="873"/>
      <c r="G86" s="946"/>
      <c r="H86" s="901">
        <v>3</v>
      </c>
      <c r="I86" s="902"/>
    </row>
    <row r="87" spans="2:9">
      <c r="B87" s="531"/>
      <c r="C87" s="532"/>
      <c r="D87" s="872" t="s">
        <v>72</v>
      </c>
      <c r="E87" s="872"/>
      <c r="F87" s="872"/>
      <c r="G87" s="947" t="s">
        <v>73</v>
      </c>
      <c r="H87" s="947" t="s">
        <v>72</v>
      </c>
      <c r="I87" s="947" t="s">
        <v>73</v>
      </c>
    </row>
    <row r="88" spans="2:9" s="394" customFormat="1" ht="78.75">
      <c r="B88" s="533"/>
      <c r="C88" s="534"/>
      <c r="D88" s="277" t="s">
        <v>790</v>
      </c>
      <c r="E88" s="277" t="s">
        <v>770</v>
      </c>
      <c r="F88" s="288" t="s">
        <v>771</v>
      </c>
      <c r="G88" s="948"/>
      <c r="H88" s="948"/>
      <c r="I88" s="948"/>
    </row>
    <row r="89" spans="2:9">
      <c r="B89" s="949"/>
      <c r="C89" s="950"/>
      <c r="D89" s="951" t="s">
        <v>631</v>
      </c>
      <c r="E89" s="952"/>
      <c r="F89" s="952"/>
      <c r="G89" s="952"/>
      <c r="H89" s="952"/>
      <c r="I89" s="953"/>
    </row>
    <row r="90" spans="2:9" s="159" customFormat="1">
      <c r="B90" s="535" t="s">
        <v>807</v>
      </c>
      <c r="C90" s="827" t="s">
        <v>817</v>
      </c>
      <c r="D90" s="827"/>
      <c r="E90" s="827"/>
      <c r="F90" s="827"/>
      <c r="G90" s="827"/>
      <c r="H90" s="827"/>
      <c r="I90" s="827"/>
    </row>
    <row r="91" spans="2:9" s="159" customFormat="1" ht="31.5">
      <c r="B91" s="582">
        <v>21</v>
      </c>
      <c r="C91" s="268" t="s">
        <v>832</v>
      </c>
      <c r="D91" s="123">
        <v>45.47</v>
      </c>
      <c r="E91" s="576" t="s">
        <v>17</v>
      </c>
      <c r="F91" s="524">
        <v>45.47</v>
      </c>
      <c r="G91" s="123">
        <v>41.4</v>
      </c>
      <c r="H91" s="123" t="s">
        <v>17</v>
      </c>
      <c r="I91" s="123" t="s">
        <v>17</v>
      </c>
    </row>
    <row r="92" spans="2:9" s="159" customFormat="1" ht="31.5">
      <c r="B92" s="582">
        <v>22</v>
      </c>
      <c r="C92" s="505" t="s">
        <v>833</v>
      </c>
      <c r="D92" s="576">
        <v>17.79</v>
      </c>
      <c r="E92" s="576" t="s">
        <v>574</v>
      </c>
      <c r="F92" s="583">
        <v>17.79</v>
      </c>
      <c r="G92" s="123">
        <v>10.93</v>
      </c>
      <c r="H92" s="123" t="s">
        <v>17</v>
      </c>
      <c r="I92" s="123" t="s">
        <v>17</v>
      </c>
    </row>
    <row r="93" spans="2:9" s="159" customFormat="1" ht="31.5">
      <c r="B93" s="582">
        <v>23</v>
      </c>
      <c r="C93" s="505" t="s">
        <v>834</v>
      </c>
      <c r="D93" s="584">
        <v>4.83</v>
      </c>
      <c r="E93" s="584">
        <v>2.75</v>
      </c>
      <c r="F93" s="585">
        <v>7.58</v>
      </c>
      <c r="G93" s="290">
        <v>10.16</v>
      </c>
      <c r="H93" s="123" t="s">
        <v>17</v>
      </c>
      <c r="I93" s="123" t="s">
        <v>17</v>
      </c>
    </row>
    <row r="94" spans="2:9" s="159" customFormat="1" ht="31.5">
      <c r="B94" s="582">
        <v>24</v>
      </c>
      <c r="C94" s="505" t="s">
        <v>835</v>
      </c>
      <c r="D94" s="576" t="s">
        <v>17</v>
      </c>
      <c r="E94" s="581">
        <v>53.72</v>
      </c>
      <c r="F94" s="586">
        <v>53.72</v>
      </c>
      <c r="G94" s="581">
        <v>74.92</v>
      </c>
      <c r="H94" s="123" t="s">
        <v>17</v>
      </c>
      <c r="I94" s="123" t="s">
        <v>17</v>
      </c>
    </row>
    <row r="95" spans="2:9" s="159" customFormat="1">
      <c r="B95" s="582">
        <v>25</v>
      </c>
      <c r="C95" s="505" t="s">
        <v>836</v>
      </c>
      <c r="D95" s="576">
        <v>0.33</v>
      </c>
      <c r="E95" s="587" t="s">
        <v>17</v>
      </c>
      <c r="F95" s="586">
        <v>0.33</v>
      </c>
      <c r="G95" s="588" t="s">
        <v>17</v>
      </c>
      <c r="H95" s="123" t="s">
        <v>17</v>
      </c>
      <c r="I95" s="123" t="s">
        <v>17</v>
      </c>
    </row>
    <row r="96" spans="2:9" s="159" customFormat="1">
      <c r="B96" s="582">
        <v>26</v>
      </c>
      <c r="C96" s="505" t="s">
        <v>837</v>
      </c>
      <c r="D96" s="581">
        <v>0.14000000000000001</v>
      </c>
      <c r="E96" s="576" t="s">
        <v>17</v>
      </c>
      <c r="F96" s="586">
        <v>0.14000000000000001</v>
      </c>
      <c r="G96" s="581">
        <v>0.14000000000000001</v>
      </c>
      <c r="H96" s="123" t="s">
        <v>17</v>
      </c>
      <c r="I96" s="123" t="s">
        <v>17</v>
      </c>
    </row>
    <row r="97" spans="1:10" s="159" customFormat="1" ht="29.25" customHeight="1">
      <c r="B97" s="582">
        <v>27</v>
      </c>
      <c r="C97" s="505" t="s">
        <v>838</v>
      </c>
      <c r="D97" s="588">
        <v>9.2100000000000009</v>
      </c>
      <c r="E97" s="576" t="s">
        <v>17</v>
      </c>
      <c r="F97" s="589">
        <v>9.2100000000000009</v>
      </c>
      <c r="G97" s="588">
        <v>8.83</v>
      </c>
      <c r="H97" s="123" t="s">
        <v>17</v>
      </c>
      <c r="I97" s="123" t="s">
        <v>17</v>
      </c>
    </row>
    <row r="98" spans="1:10" s="159" customFormat="1" ht="15" customHeight="1">
      <c r="B98" s="582">
        <v>28</v>
      </c>
      <c r="C98" s="505" t="s">
        <v>839</v>
      </c>
      <c r="D98" s="576">
        <v>1.1200000000000001</v>
      </c>
      <c r="E98" s="576" t="s">
        <v>17</v>
      </c>
      <c r="F98" s="524">
        <v>1.1200000000000001</v>
      </c>
      <c r="G98" s="123">
        <v>1</v>
      </c>
      <c r="H98" s="123" t="s">
        <v>574</v>
      </c>
      <c r="I98" s="123" t="s">
        <v>17</v>
      </c>
    </row>
    <row r="99" spans="1:10" s="159" customFormat="1" ht="31.5">
      <c r="B99" s="582">
        <v>29</v>
      </c>
      <c r="C99" s="259" t="s">
        <v>840</v>
      </c>
      <c r="D99" s="581">
        <v>5.77</v>
      </c>
      <c r="E99" s="123" t="s">
        <v>17</v>
      </c>
      <c r="F99" s="586">
        <v>5.77</v>
      </c>
      <c r="G99" s="581">
        <v>7.21</v>
      </c>
      <c r="H99" s="123" t="s">
        <v>17</v>
      </c>
      <c r="I99" s="123" t="s">
        <v>17</v>
      </c>
    </row>
    <row r="100" spans="1:10" s="159" customFormat="1">
      <c r="B100" s="590"/>
      <c r="C100" s="236"/>
      <c r="D100" s="591"/>
      <c r="E100" s="566"/>
      <c r="F100" s="592"/>
      <c r="G100" s="591"/>
      <c r="H100" s="566"/>
      <c r="I100" s="566"/>
    </row>
    <row r="101" spans="1:10" s="529" customFormat="1" ht="18" customHeight="1">
      <c r="A101" s="593"/>
      <c r="B101" s="872" t="s">
        <v>764</v>
      </c>
      <c r="C101" s="872"/>
      <c r="D101" s="872"/>
      <c r="E101" s="872"/>
      <c r="F101" s="872"/>
      <c r="G101" s="872"/>
      <c r="H101" s="872"/>
      <c r="I101" s="872"/>
      <c r="J101" s="593"/>
    </row>
    <row r="102" spans="1:10">
      <c r="B102" s="914" t="s">
        <v>765</v>
      </c>
      <c r="C102" s="914"/>
      <c r="D102" s="914"/>
      <c r="E102" s="914"/>
      <c r="F102" s="914"/>
      <c r="G102" s="914"/>
      <c r="H102" s="914"/>
      <c r="I102" s="914"/>
    </row>
    <row r="103" spans="1:10" ht="84.75" customHeight="1">
      <c r="B103" s="530" t="s">
        <v>766</v>
      </c>
      <c r="C103" s="182"/>
      <c r="D103" s="868" t="s">
        <v>767</v>
      </c>
      <c r="E103" s="868"/>
      <c r="F103" s="868"/>
      <c r="G103" s="868"/>
      <c r="H103" s="821" t="s">
        <v>768</v>
      </c>
      <c r="I103" s="931"/>
    </row>
    <row r="104" spans="1:10" ht="18" customHeight="1">
      <c r="B104" s="945">
        <v>1</v>
      </c>
      <c r="C104" s="946"/>
      <c r="D104" s="945">
        <v>2</v>
      </c>
      <c r="E104" s="873"/>
      <c r="F104" s="873"/>
      <c r="G104" s="946"/>
      <c r="H104" s="901">
        <v>3</v>
      </c>
      <c r="I104" s="902"/>
    </row>
    <row r="105" spans="1:10" ht="12.75" customHeight="1">
      <c r="B105" s="531"/>
      <c r="C105" s="532"/>
      <c r="D105" s="872" t="s">
        <v>72</v>
      </c>
      <c r="E105" s="872"/>
      <c r="F105" s="872"/>
      <c r="G105" s="947" t="s">
        <v>73</v>
      </c>
      <c r="H105" s="947" t="s">
        <v>72</v>
      </c>
      <c r="I105" s="947" t="s">
        <v>73</v>
      </c>
    </row>
    <row r="106" spans="1:10" s="394" customFormat="1" ht="61.5" customHeight="1">
      <c r="B106" s="533"/>
      <c r="C106" s="534"/>
      <c r="D106" s="277" t="s">
        <v>790</v>
      </c>
      <c r="E106" s="277" t="s">
        <v>770</v>
      </c>
      <c r="F106" s="288" t="s">
        <v>771</v>
      </c>
      <c r="G106" s="948"/>
      <c r="H106" s="948"/>
      <c r="I106" s="948"/>
    </row>
    <row r="107" spans="1:10" ht="15" customHeight="1">
      <c r="B107" s="949"/>
      <c r="C107" s="950"/>
      <c r="D107" s="951" t="s">
        <v>631</v>
      </c>
      <c r="E107" s="952"/>
      <c r="F107" s="952"/>
      <c r="G107" s="952"/>
      <c r="H107" s="952"/>
      <c r="I107" s="953"/>
    </row>
    <row r="108" spans="1:10" s="159" customFormat="1" ht="15" customHeight="1">
      <c r="B108" s="535" t="s">
        <v>807</v>
      </c>
      <c r="C108" s="827" t="s">
        <v>817</v>
      </c>
      <c r="D108" s="827"/>
      <c r="E108" s="827"/>
      <c r="F108" s="827"/>
      <c r="G108" s="827"/>
      <c r="H108" s="827"/>
      <c r="I108" s="827"/>
    </row>
    <row r="109" spans="1:10" s="159" customFormat="1" ht="30" customHeight="1">
      <c r="B109" s="582">
        <v>30</v>
      </c>
      <c r="C109" s="259" t="s">
        <v>841</v>
      </c>
      <c r="D109" s="123">
        <v>0.34</v>
      </c>
      <c r="E109" s="123" t="s">
        <v>17</v>
      </c>
      <c r="F109" s="524">
        <v>0.34</v>
      </c>
      <c r="G109" s="123">
        <v>0.32</v>
      </c>
      <c r="H109" s="123" t="s">
        <v>574</v>
      </c>
      <c r="I109" s="123" t="s">
        <v>17</v>
      </c>
    </row>
    <row r="110" spans="1:10" s="159" customFormat="1" ht="14.25" customHeight="1">
      <c r="B110" s="582">
        <v>31</v>
      </c>
      <c r="C110" s="505" t="s">
        <v>842</v>
      </c>
      <c r="D110" s="576">
        <v>0.43</v>
      </c>
      <c r="E110" s="576" t="s">
        <v>17</v>
      </c>
      <c r="F110" s="524">
        <v>0.43</v>
      </c>
      <c r="G110" s="123">
        <v>0.47</v>
      </c>
      <c r="H110" s="123" t="s">
        <v>17</v>
      </c>
      <c r="I110" s="123" t="s">
        <v>17</v>
      </c>
    </row>
    <row r="111" spans="1:10" s="157" customFormat="1" ht="15" customHeight="1">
      <c r="B111" s="582">
        <v>32</v>
      </c>
      <c r="C111" s="266" t="s">
        <v>843</v>
      </c>
      <c r="D111" s="509">
        <v>13.32</v>
      </c>
      <c r="E111" s="576" t="s">
        <v>17</v>
      </c>
      <c r="F111" s="524">
        <v>13.32</v>
      </c>
      <c r="G111" s="123">
        <v>13.31</v>
      </c>
      <c r="H111" s="509">
        <v>2</v>
      </c>
      <c r="I111" s="509">
        <v>0.5</v>
      </c>
    </row>
    <row r="112" spans="1:10" s="159" customFormat="1" ht="15" customHeight="1">
      <c r="B112" s="582">
        <v>33</v>
      </c>
      <c r="C112" s="262" t="s">
        <v>844</v>
      </c>
      <c r="D112" s="594">
        <v>0.3</v>
      </c>
      <c r="E112" s="576" t="s">
        <v>574</v>
      </c>
      <c r="F112" s="524">
        <v>0.3</v>
      </c>
      <c r="G112" s="123">
        <v>1</v>
      </c>
      <c r="H112" s="123" t="s">
        <v>17</v>
      </c>
      <c r="I112" s="123" t="s">
        <v>17</v>
      </c>
    </row>
    <row r="113" spans="2:9" s="159" customFormat="1">
      <c r="B113" s="582">
        <v>34</v>
      </c>
      <c r="C113" s="505" t="s">
        <v>845</v>
      </c>
      <c r="D113" s="595">
        <v>0.1</v>
      </c>
      <c r="E113" s="576" t="s">
        <v>17</v>
      </c>
      <c r="F113" s="596">
        <v>0.1</v>
      </c>
      <c r="G113" s="597">
        <v>0.1</v>
      </c>
      <c r="H113" s="123" t="s">
        <v>17</v>
      </c>
      <c r="I113" s="123" t="s">
        <v>17</v>
      </c>
    </row>
    <row r="114" spans="2:9" s="159" customFormat="1">
      <c r="B114" s="582">
        <v>35</v>
      </c>
      <c r="C114" s="505" t="s">
        <v>846</v>
      </c>
      <c r="D114" s="598" t="s">
        <v>17</v>
      </c>
      <c r="E114" s="576">
        <v>1.04</v>
      </c>
      <c r="F114" s="599">
        <v>1.04</v>
      </c>
      <c r="G114" s="598" t="s">
        <v>17</v>
      </c>
      <c r="H114" s="123" t="s">
        <v>17</v>
      </c>
      <c r="I114" s="123" t="s">
        <v>17</v>
      </c>
    </row>
    <row r="115" spans="2:9" s="159" customFormat="1">
      <c r="B115" s="582">
        <v>36</v>
      </c>
      <c r="C115" s="505" t="s">
        <v>847</v>
      </c>
      <c r="D115" s="600">
        <v>0.01</v>
      </c>
      <c r="E115" s="576" t="s">
        <v>17</v>
      </c>
      <c r="F115" s="601">
        <v>0.01</v>
      </c>
      <c r="G115" s="600">
        <v>0.01</v>
      </c>
      <c r="H115" s="123" t="s">
        <v>17</v>
      </c>
      <c r="I115" s="123" t="s">
        <v>17</v>
      </c>
    </row>
    <row r="116" spans="2:9" s="159" customFormat="1" ht="31.5">
      <c r="B116" s="582">
        <v>37</v>
      </c>
      <c r="C116" s="262" t="s">
        <v>848</v>
      </c>
      <c r="D116" s="594">
        <v>0.15</v>
      </c>
      <c r="E116" s="576" t="s">
        <v>574</v>
      </c>
      <c r="F116" s="127">
        <v>0.15</v>
      </c>
      <c r="G116" s="129">
        <v>0.06</v>
      </c>
      <c r="H116" s="123" t="s">
        <v>17</v>
      </c>
      <c r="I116" s="123" t="s">
        <v>17</v>
      </c>
    </row>
    <row r="117" spans="2:9" s="159" customFormat="1">
      <c r="B117" s="582">
        <v>38</v>
      </c>
      <c r="C117" s="262" t="s">
        <v>849</v>
      </c>
      <c r="D117" s="120">
        <v>0.05</v>
      </c>
      <c r="E117" s="576" t="s">
        <v>574</v>
      </c>
      <c r="F117" s="524">
        <v>0.05</v>
      </c>
      <c r="G117" s="123">
        <v>0.03</v>
      </c>
      <c r="H117" s="123" t="s">
        <v>17</v>
      </c>
      <c r="I117" s="123" t="s">
        <v>17</v>
      </c>
    </row>
    <row r="118" spans="2:9" s="159" customFormat="1">
      <c r="B118" s="582">
        <v>39</v>
      </c>
      <c r="C118" s="262" t="s">
        <v>850</v>
      </c>
      <c r="D118" s="120">
        <v>0.25</v>
      </c>
      <c r="E118" s="576" t="s">
        <v>574</v>
      </c>
      <c r="F118" s="524">
        <v>0.25</v>
      </c>
      <c r="G118" s="123">
        <v>0.23</v>
      </c>
      <c r="H118" s="123" t="s">
        <v>17</v>
      </c>
      <c r="I118" s="123" t="s">
        <v>17</v>
      </c>
    </row>
    <row r="119" spans="2:9" s="159" customFormat="1">
      <c r="B119" s="582">
        <v>40</v>
      </c>
      <c r="C119" s="262" t="s">
        <v>851</v>
      </c>
      <c r="D119" s="122">
        <v>1.08</v>
      </c>
      <c r="E119" s="562">
        <v>8.77</v>
      </c>
      <c r="F119" s="127">
        <v>9.85</v>
      </c>
      <c r="G119" s="129">
        <v>3.1</v>
      </c>
      <c r="H119" s="123" t="s">
        <v>17</v>
      </c>
      <c r="I119" s="123" t="s">
        <v>17</v>
      </c>
    </row>
    <row r="120" spans="2:9" s="159" customFormat="1">
      <c r="B120" s="582">
        <v>41</v>
      </c>
      <c r="C120" s="602" t="s">
        <v>852</v>
      </c>
      <c r="D120" s="603" t="s">
        <v>17</v>
      </c>
      <c r="E120" s="600" t="s">
        <v>17</v>
      </c>
      <c r="F120" s="601" t="s">
        <v>17</v>
      </c>
      <c r="G120" s="595">
        <v>0.01</v>
      </c>
      <c r="H120" s="123" t="s">
        <v>17</v>
      </c>
      <c r="I120" s="123" t="s">
        <v>17</v>
      </c>
    </row>
    <row r="121" spans="2:9" s="159" customFormat="1">
      <c r="B121" s="582">
        <v>42</v>
      </c>
      <c r="C121" s="602" t="s">
        <v>853</v>
      </c>
      <c r="D121" s="603" t="s">
        <v>17</v>
      </c>
      <c r="E121" s="600" t="s">
        <v>17</v>
      </c>
      <c r="F121" s="601" t="s">
        <v>17</v>
      </c>
      <c r="G121" s="595">
        <v>0.01</v>
      </c>
      <c r="H121" s="123" t="s">
        <v>17</v>
      </c>
      <c r="I121" s="123" t="s">
        <v>17</v>
      </c>
    </row>
    <row r="122" spans="2:9" s="193" customFormat="1">
      <c r="B122" s="590"/>
      <c r="C122" s="604"/>
      <c r="D122" s="605"/>
      <c r="E122" s="606"/>
      <c r="F122" s="607"/>
      <c r="G122" s="606"/>
      <c r="H122" s="566"/>
      <c r="I122" s="566"/>
    </row>
    <row r="123" spans="2:9" s="193" customFormat="1">
      <c r="B123" s="590"/>
      <c r="C123" s="604"/>
      <c r="D123" s="605"/>
      <c r="E123" s="606"/>
      <c r="F123" s="607"/>
      <c r="G123" s="606"/>
      <c r="H123" s="566"/>
      <c r="I123" s="566"/>
    </row>
    <row r="124" spans="2:9" s="529" customFormat="1">
      <c r="B124" s="872" t="s">
        <v>764</v>
      </c>
      <c r="C124" s="872"/>
      <c r="D124" s="872"/>
      <c r="E124" s="872"/>
      <c r="F124" s="872"/>
      <c r="G124" s="872"/>
      <c r="H124" s="872"/>
      <c r="I124" s="872"/>
    </row>
    <row r="125" spans="2:9">
      <c r="B125" s="914" t="s">
        <v>765</v>
      </c>
      <c r="C125" s="914"/>
      <c r="D125" s="914"/>
      <c r="E125" s="914"/>
      <c r="F125" s="914"/>
      <c r="G125" s="914"/>
      <c r="H125" s="914"/>
      <c r="I125" s="914"/>
    </row>
    <row r="126" spans="2:9">
      <c r="B126" s="608" t="s">
        <v>766</v>
      </c>
      <c r="C126" s="182"/>
      <c r="D126" s="868" t="s">
        <v>767</v>
      </c>
      <c r="E126" s="868"/>
      <c r="F126" s="868"/>
      <c r="G126" s="868"/>
      <c r="H126" s="821" t="s">
        <v>768</v>
      </c>
      <c r="I126" s="931"/>
    </row>
    <row r="127" spans="2:9">
      <c r="B127" s="945">
        <v>1</v>
      </c>
      <c r="C127" s="946"/>
      <c r="D127" s="945">
        <v>2</v>
      </c>
      <c r="E127" s="873"/>
      <c r="F127" s="873"/>
      <c r="G127" s="946"/>
      <c r="H127" s="901">
        <v>3</v>
      </c>
      <c r="I127" s="902"/>
    </row>
    <row r="128" spans="2:9">
      <c r="B128" s="531"/>
      <c r="C128" s="532"/>
      <c r="D128" s="872" t="s">
        <v>72</v>
      </c>
      <c r="E128" s="872"/>
      <c r="F128" s="872"/>
      <c r="G128" s="947" t="s">
        <v>73</v>
      </c>
      <c r="H128" s="947" t="s">
        <v>72</v>
      </c>
      <c r="I128" s="947" t="s">
        <v>73</v>
      </c>
    </row>
    <row r="129" spans="2:9" s="394" customFormat="1" ht="78.75">
      <c r="B129" s="533"/>
      <c r="C129" s="534"/>
      <c r="D129" s="277" t="s">
        <v>790</v>
      </c>
      <c r="E129" s="277" t="s">
        <v>770</v>
      </c>
      <c r="F129" s="288" t="s">
        <v>771</v>
      </c>
      <c r="G129" s="948"/>
      <c r="H129" s="948"/>
      <c r="I129" s="948"/>
    </row>
    <row r="130" spans="2:9">
      <c r="B130" s="949"/>
      <c r="C130" s="950"/>
      <c r="D130" s="951" t="s">
        <v>631</v>
      </c>
      <c r="E130" s="952"/>
      <c r="F130" s="952"/>
      <c r="G130" s="952"/>
      <c r="H130" s="952"/>
      <c r="I130" s="953"/>
    </row>
    <row r="131" spans="2:9" s="159" customFormat="1">
      <c r="B131" s="535" t="s">
        <v>807</v>
      </c>
      <c r="C131" s="827" t="s">
        <v>817</v>
      </c>
      <c r="D131" s="827"/>
      <c r="E131" s="827"/>
      <c r="F131" s="827"/>
      <c r="G131" s="827"/>
      <c r="H131" s="827"/>
      <c r="I131" s="827"/>
    </row>
    <row r="132" spans="2:9" s="159" customFormat="1">
      <c r="B132" s="582">
        <v>43</v>
      </c>
      <c r="C132" s="262" t="s">
        <v>854</v>
      </c>
      <c r="D132" s="120">
        <v>0.02</v>
      </c>
      <c r="E132" s="576" t="s">
        <v>574</v>
      </c>
      <c r="F132" s="524">
        <v>0.02</v>
      </c>
      <c r="G132" s="123" t="s">
        <v>17</v>
      </c>
      <c r="H132" s="123" t="s">
        <v>17</v>
      </c>
      <c r="I132" s="123" t="s">
        <v>17</v>
      </c>
    </row>
    <row r="133" spans="2:9" s="159" customFormat="1">
      <c r="B133" s="582">
        <v>44</v>
      </c>
      <c r="C133" s="262" t="s">
        <v>855</v>
      </c>
      <c r="D133" s="609">
        <v>0.01</v>
      </c>
      <c r="E133" s="576" t="s">
        <v>574</v>
      </c>
      <c r="F133" s="610">
        <v>0.01</v>
      </c>
      <c r="G133" s="129">
        <v>0.01</v>
      </c>
      <c r="H133" s="123" t="s">
        <v>17</v>
      </c>
      <c r="I133" s="123" t="s">
        <v>17</v>
      </c>
    </row>
    <row r="134" spans="2:9" s="159" customFormat="1" ht="31.5">
      <c r="B134" s="582">
        <v>45</v>
      </c>
      <c r="C134" s="262" t="s">
        <v>856</v>
      </c>
      <c r="D134" s="120">
        <v>12.79</v>
      </c>
      <c r="E134" s="123">
        <v>105.31</v>
      </c>
      <c r="F134" s="524">
        <v>118.1</v>
      </c>
      <c r="G134" s="123">
        <v>149.94999999999999</v>
      </c>
      <c r="H134" s="123" t="s">
        <v>17</v>
      </c>
      <c r="I134" s="123" t="s">
        <v>17</v>
      </c>
    </row>
    <row r="135" spans="2:9" s="159" customFormat="1">
      <c r="B135" s="582">
        <v>46</v>
      </c>
      <c r="C135" s="262" t="s">
        <v>857</v>
      </c>
      <c r="D135" s="120">
        <v>2.6</v>
      </c>
      <c r="E135" s="576" t="s">
        <v>17</v>
      </c>
      <c r="F135" s="524">
        <v>2.6</v>
      </c>
      <c r="G135" s="123">
        <v>2.34</v>
      </c>
      <c r="H135" s="123" t="s">
        <v>17</v>
      </c>
      <c r="I135" s="123" t="s">
        <v>17</v>
      </c>
    </row>
    <row r="136" spans="2:9" s="159" customFormat="1">
      <c r="B136" s="582">
        <v>47</v>
      </c>
      <c r="C136" s="262" t="s">
        <v>294</v>
      </c>
      <c r="D136" s="588" t="s">
        <v>17</v>
      </c>
      <c r="E136" s="576" t="s">
        <v>574</v>
      </c>
      <c r="F136" s="589" t="s">
        <v>17</v>
      </c>
      <c r="G136" s="581">
        <v>0.85</v>
      </c>
      <c r="H136" s="123" t="s">
        <v>17</v>
      </c>
      <c r="I136" s="123" t="s">
        <v>17</v>
      </c>
    </row>
    <row r="137" spans="2:9" s="159" customFormat="1">
      <c r="B137" s="582">
        <v>48</v>
      </c>
      <c r="C137" s="262" t="s">
        <v>858</v>
      </c>
      <c r="D137" s="588" t="s">
        <v>17</v>
      </c>
      <c r="E137" s="576">
        <v>4.42</v>
      </c>
      <c r="F137" s="583">
        <v>4.42</v>
      </c>
      <c r="G137" s="581">
        <v>1.89</v>
      </c>
      <c r="H137" s="123" t="s">
        <v>17</v>
      </c>
      <c r="I137" s="123" t="s">
        <v>17</v>
      </c>
    </row>
    <row r="138" spans="2:9" s="159" customFormat="1" ht="31.5">
      <c r="B138" s="582">
        <v>49</v>
      </c>
      <c r="C138" s="262" t="s">
        <v>859</v>
      </c>
      <c r="D138" s="611" t="s">
        <v>17</v>
      </c>
      <c r="E138" s="576" t="s">
        <v>574</v>
      </c>
      <c r="F138" s="583" t="s">
        <v>574</v>
      </c>
      <c r="G138" s="612">
        <v>0.5</v>
      </c>
      <c r="H138" s="123" t="s">
        <v>17</v>
      </c>
      <c r="I138" s="123" t="s">
        <v>17</v>
      </c>
    </row>
    <row r="139" spans="2:9" s="159" customFormat="1">
      <c r="B139" s="582">
        <v>50</v>
      </c>
      <c r="C139" s="262" t="s">
        <v>860</v>
      </c>
      <c r="D139" s="588" t="s">
        <v>17</v>
      </c>
      <c r="E139" s="116">
        <v>13.46</v>
      </c>
      <c r="F139" s="258">
        <v>13.46</v>
      </c>
      <c r="G139" s="129">
        <v>7.51</v>
      </c>
      <c r="H139" s="123" t="s">
        <v>17</v>
      </c>
      <c r="I139" s="123">
        <v>0.46</v>
      </c>
    </row>
    <row r="140" spans="2:9" s="159" customFormat="1">
      <c r="B140" s="582">
        <v>51</v>
      </c>
      <c r="C140" s="262" t="s">
        <v>861</v>
      </c>
      <c r="D140" s="612">
        <v>0.5</v>
      </c>
      <c r="E140" s="123" t="s">
        <v>574</v>
      </c>
      <c r="F140" s="580">
        <v>0.5</v>
      </c>
      <c r="G140" s="612">
        <v>0.5</v>
      </c>
      <c r="H140" s="123" t="s">
        <v>17</v>
      </c>
      <c r="I140" s="123" t="s">
        <v>17</v>
      </c>
    </row>
    <row r="141" spans="2:9" s="159" customFormat="1">
      <c r="B141" s="590"/>
      <c r="C141" s="613"/>
      <c r="D141" s="614"/>
      <c r="E141" s="566"/>
      <c r="F141" s="615"/>
      <c r="G141" s="614"/>
      <c r="H141" s="566"/>
      <c r="I141" s="566"/>
    </row>
    <row r="142" spans="2:9" s="159" customFormat="1">
      <c r="B142" s="590"/>
      <c r="C142" s="613"/>
      <c r="D142" s="614"/>
      <c r="E142" s="566"/>
      <c r="F142" s="615"/>
      <c r="G142" s="614"/>
      <c r="H142" s="566"/>
      <c r="I142" s="566"/>
    </row>
    <row r="143" spans="2:9" s="159" customFormat="1">
      <c r="B143" s="590"/>
      <c r="C143" s="613"/>
      <c r="D143" s="614"/>
      <c r="E143" s="566"/>
      <c r="F143" s="615"/>
      <c r="G143" s="614"/>
      <c r="H143" s="566"/>
      <c r="I143" s="566"/>
    </row>
    <row r="144" spans="2:9" s="159" customFormat="1">
      <c r="B144" s="590"/>
      <c r="C144" s="613"/>
      <c r="D144" s="614"/>
      <c r="E144" s="566"/>
      <c r="F144" s="615"/>
      <c r="G144" s="614"/>
      <c r="H144" s="566"/>
      <c r="I144" s="566"/>
    </row>
    <row r="145" spans="2:9" s="529" customFormat="1">
      <c r="B145" s="872" t="s">
        <v>764</v>
      </c>
      <c r="C145" s="872"/>
      <c r="D145" s="872"/>
      <c r="E145" s="872"/>
      <c r="F145" s="872"/>
      <c r="G145" s="872"/>
      <c r="H145" s="872"/>
      <c r="I145" s="872"/>
    </row>
    <row r="146" spans="2:9">
      <c r="B146" s="914" t="s">
        <v>765</v>
      </c>
      <c r="C146" s="914"/>
      <c r="D146" s="914"/>
      <c r="E146" s="914"/>
      <c r="F146" s="914"/>
      <c r="G146" s="914"/>
      <c r="H146" s="914"/>
      <c r="I146" s="914"/>
    </row>
    <row r="147" spans="2:9">
      <c r="B147" s="530" t="s">
        <v>766</v>
      </c>
      <c r="C147" s="182"/>
      <c r="D147" s="868" t="s">
        <v>767</v>
      </c>
      <c r="E147" s="868"/>
      <c r="F147" s="868"/>
      <c r="G147" s="868"/>
      <c r="H147" s="821" t="s">
        <v>768</v>
      </c>
      <c r="I147" s="931"/>
    </row>
    <row r="148" spans="2:9">
      <c r="B148" s="945">
        <v>1</v>
      </c>
      <c r="C148" s="946"/>
      <c r="D148" s="945">
        <v>2</v>
      </c>
      <c r="E148" s="873"/>
      <c r="F148" s="873"/>
      <c r="G148" s="946"/>
      <c r="H148" s="901">
        <v>3</v>
      </c>
      <c r="I148" s="902"/>
    </row>
    <row r="149" spans="2:9">
      <c r="B149" s="531"/>
      <c r="C149" s="532"/>
      <c r="D149" s="872" t="s">
        <v>72</v>
      </c>
      <c r="E149" s="872"/>
      <c r="F149" s="872"/>
      <c r="G149" s="947" t="s">
        <v>73</v>
      </c>
      <c r="H149" s="947" t="s">
        <v>72</v>
      </c>
      <c r="I149" s="947" t="s">
        <v>73</v>
      </c>
    </row>
    <row r="150" spans="2:9" s="394" customFormat="1" ht="78.75">
      <c r="B150" s="533"/>
      <c r="C150" s="534"/>
      <c r="D150" s="277" t="s">
        <v>790</v>
      </c>
      <c r="E150" s="277" t="s">
        <v>770</v>
      </c>
      <c r="F150" s="288" t="s">
        <v>771</v>
      </c>
      <c r="G150" s="948"/>
      <c r="H150" s="948"/>
      <c r="I150" s="948"/>
    </row>
    <row r="151" spans="2:9">
      <c r="B151" s="949"/>
      <c r="C151" s="950"/>
      <c r="D151" s="951" t="s">
        <v>631</v>
      </c>
      <c r="E151" s="952"/>
      <c r="F151" s="952"/>
      <c r="G151" s="952"/>
      <c r="H151" s="952"/>
      <c r="I151" s="953"/>
    </row>
    <row r="152" spans="2:9" s="159" customFormat="1">
      <c r="B152" s="535" t="s">
        <v>807</v>
      </c>
      <c r="C152" s="827" t="s">
        <v>817</v>
      </c>
      <c r="D152" s="827"/>
      <c r="E152" s="827"/>
      <c r="F152" s="827"/>
      <c r="G152" s="827"/>
      <c r="H152" s="827"/>
      <c r="I152" s="827"/>
    </row>
    <row r="153" spans="2:9" s="159" customFormat="1" ht="31.5">
      <c r="B153" s="582">
        <v>52</v>
      </c>
      <c r="C153" s="262" t="s">
        <v>862</v>
      </c>
      <c r="D153" s="612">
        <v>0.25</v>
      </c>
      <c r="E153" s="123" t="s">
        <v>574</v>
      </c>
      <c r="F153" s="580">
        <v>0.25</v>
      </c>
      <c r="G153" s="612">
        <v>0.2</v>
      </c>
      <c r="H153" s="123" t="s">
        <v>17</v>
      </c>
      <c r="I153" s="123" t="s">
        <v>17</v>
      </c>
    </row>
    <row r="154" spans="2:9" s="159" customFormat="1" ht="31.5">
      <c r="B154" s="582">
        <v>53</v>
      </c>
      <c r="C154" s="262" t="s">
        <v>863</v>
      </c>
      <c r="D154" s="612">
        <v>0.5</v>
      </c>
      <c r="E154" s="123" t="s">
        <v>17</v>
      </c>
      <c r="F154" s="580">
        <v>0.5</v>
      </c>
      <c r="G154" s="611" t="s">
        <v>17</v>
      </c>
      <c r="H154" s="123" t="s">
        <v>17</v>
      </c>
      <c r="I154" s="123" t="s">
        <v>17</v>
      </c>
    </row>
    <row r="155" spans="2:9" s="159" customFormat="1">
      <c r="B155" s="582">
        <v>54</v>
      </c>
      <c r="C155" s="262" t="s">
        <v>864</v>
      </c>
      <c r="D155" s="612">
        <v>3</v>
      </c>
      <c r="E155" s="120" t="s">
        <v>17</v>
      </c>
      <c r="F155" s="616">
        <v>3</v>
      </c>
      <c r="G155" s="581">
        <v>5.0599999999999996</v>
      </c>
      <c r="H155" s="123" t="s">
        <v>17</v>
      </c>
      <c r="I155" s="123" t="s">
        <v>17</v>
      </c>
    </row>
    <row r="156" spans="2:9" s="157" customFormat="1">
      <c r="B156" s="617" t="s">
        <v>865</v>
      </c>
      <c r="C156" s="266" t="s">
        <v>866</v>
      </c>
      <c r="D156" s="509" t="s">
        <v>17</v>
      </c>
      <c r="E156" s="509" t="s">
        <v>17</v>
      </c>
      <c r="F156" s="618" t="s">
        <v>17</v>
      </c>
      <c r="G156" s="509">
        <v>0.1</v>
      </c>
      <c r="H156" s="509" t="s">
        <v>17</v>
      </c>
      <c r="I156" s="509" t="s">
        <v>17</v>
      </c>
    </row>
    <row r="157" spans="2:9" s="159" customFormat="1">
      <c r="B157" s="582">
        <v>56</v>
      </c>
      <c r="C157" s="262" t="s">
        <v>867</v>
      </c>
      <c r="D157" s="609">
        <v>0.2</v>
      </c>
      <c r="E157" s="120" t="s">
        <v>17</v>
      </c>
      <c r="F157" s="610">
        <v>0.2</v>
      </c>
      <c r="G157" s="612">
        <v>0.2</v>
      </c>
      <c r="H157" s="123" t="s">
        <v>17</v>
      </c>
      <c r="I157" s="123" t="s">
        <v>17</v>
      </c>
    </row>
    <row r="158" spans="2:9" s="159" customFormat="1" ht="31.5">
      <c r="B158" s="582">
        <v>57</v>
      </c>
      <c r="C158" s="262" t="s">
        <v>868</v>
      </c>
      <c r="D158" s="588">
        <v>0.76</v>
      </c>
      <c r="E158" s="120" t="s">
        <v>17</v>
      </c>
      <c r="F158" s="589">
        <v>0.76</v>
      </c>
      <c r="G158" s="619">
        <v>0.72</v>
      </c>
      <c r="H158" s="123" t="s">
        <v>17</v>
      </c>
      <c r="I158" s="123" t="s">
        <v>17</v>
      </c>
    </row>
    <row r="159" spans="2:9" s="159" customFormat="1" ht="31.5">
      <c r="B159" s="582">
        <v>58</v>
      </c>
      <c r="C159" s="262" t="s">
        <v>869</v>
      </c>
      <c r="D159" s="594">
        <v>0.14000000000000001</v>
      </c>
      <c r="E159" s="120" t="s">
        <v>17</v>
      </c>
      <c r="F159" s="620">
        <v>0.14000000000000001</v>
      </c>
      <c r="G159" s="594">
        <v>0.15</v>
      </c>
      <c r="H159" s="123" t="s">
        <v>17</v>
      </c>
      <c r="I159" s="123" t="s">
        <v>17</v>
      </c>
    </row>
    <row r="160" spans="2:9" s="159" customFormat="1">
      <c r="B160" s="582">
        <v>59</v>
      </c>
      <c r="C160" s="262" t="s">
        <v>870</v>
      </c>
      <c r="D160" s="594">
        <v>0.16</v>
      </c>
      <c r="E160" s="120" t="s">
        <v>17</v>
      </c>
      <c r="F160" s="620">
        <v>0.16</v>
      </c>
      <c r="G160" s="594">
        <v>0.04</v>
      </c>
      <c r="H160" s="123" t="s">
        <v>17</v>
      </c>
      <c r="I160" s="123" t="s">
        <v>17</v>
      </c>
    </row>
    <row r="161" spans="2:9" s="159" customFormat="1">
      <c r="B161" s="582">
        <v>60</v>
      </c>
      <c r="C161" s="262" t="s">
        <v>871</v>
      </c>
      <c r="D161" s="594">
        <v>0.09</v>
      </c>
      <c r="E161" s="120" t="s">
        <v>17</v>
      </c>
      <c r="F161" s="620">
        <v>0.09</v>
      </c>
      <c r="G161" s="594">
        <v>0.09</v>
      </c>
      <c r="H161" s="123" t="s">
        <v>17</v>
      </c>
      <c r="I161" s="123" t="s">
        <v>17</v>
      </c>
    </row>
    <row r="162" spans="2:9" s="159" customFormat="1">
      <c r="B162" s="582">
        <v>61</v>
      </c>
      <c r="C162" s="262" t="s">
        <v>872</v>
      </c>
      <c r="D162" s="612">
        <v>0.01</v>
      </c>
      <c r="E162" s="120" t="s">
        <v>17</v>
      </c>
      <c r="F162" s="580">
        <v>0.01</v>
      </c>
      <c r="G162" s="612">
        <v>0.01</v>
      </c>
      <c r="H162" s="123" t="s">
        <v>17</v>
      </c>
      <c r="I162" s="123" t="s">
        <v>17</v>
      </c>
    </row>
    <row r="163" spans="2:9" s="159" customFormat="1">
      <c r="B163" s="590"/>
      <c r="C163" s="613"/>
      <c r="D163" s="614"/>
      <c r="E163" s="621"/>
      <c r="F163" s="615"/>
      <c r="G163" s="614"/>
      <c r="H163" s="566"/>
      <c r="I163" s="566"/>
    </row>
    <row r="164" spans="2:9" s="529" customFormat="1">
      <c r="B164" s="872" t="s">
        <v>764</v>
      </c>
      <c r="C164" s="872"/>
      <c r="D164" s="872"/>
      <c r="E164" s="872"/>
      <c r="F164" s="872"/>
      <c r="G164" s="872"/>
      <c r="H164" s="872"/>
      <c r="I164" s="872"/>
    </row>
    <row r="165" spans="2:9">
      <c r="B165" s="914" t="s">
        <v>765</v>
      </c>
      <c r="C165" s="914"/>
      <c r="D165" s="914"/>
      <c r="E165" s="914"/>
      <c r="F165" s="914"/>
      <c r="G165" s="914"/>
      <c r="H165" s="914"/>
      <c r="I165" s="914"/>
    </row>
    <row r="166" spans="2:9">
      <c r="B166" s="530" t="s">
        <v>766</v>
      </c>
      <c r="C166" s="182"/>
      <c r="D166" s="868" t="s">
        <v>767</v>
      </c>
      <c r="E166" s="868"/>
      <c r="F166" s="868"/>
      <c r="G166" s="868"/>
      <c r="H166" s="821" t="s">
        <v>768</v>
      </c>
      <c r="I166" s="931"/>
    </row>
    <row r="167" spans="2:9">
      <c r="B167" s="945">
        <v>1</v>
      </c>
      <c r="C167" s="946"/>
      <c r="D167" s="945">
        <v>2</v>
      </c>
      <c r="E167" s="873"/>
      <c r="F167" s="873"/>
      <c r="G167" s="946"/>
      <c r="H167" s="901">
        <v>3</v>
      </c>
      <c r="I167" s="902"/>
    </row>
    <row r="168" spans="2:9">
      <c r="B168" s="531"/>
      <c r="C168" s="532"/>
      <c r="D168" s="872" t="s">
        <v>72</v>
      </c>
      <c r="E168" s="872"/>
      <c r="F168" s="872"/>
      <c r="G168" s="947" t="s">
        <v>73</v>
      </c>
      <c r="H168" s="947" t="s">
        <v>72</v>
      </c>
      <c r="I168" s="947" t="s">
        <v>73</v>
      </c>
    </row>
    <row r="169" spans="2:9" s="394" customFormat="1" ht="78.75">
      <c r="B169" s="533"/>
      <c r="C169" s="534"/>
      <c r="D169" s="277" t="s">
        <v>790</v>
      </c>
      <c r="E169" s="277" t="s">
        <v>770</v>
      </c>
      <c r="F169" s="288" t="s">
        <v>771</v>
      </c>
      <c r="G169" s="948"/>
      <c r="H169" s="948"/>
      <c r="I169" s="948"/>
    </row>
    <row r="170" spans="2:9">
      <c r="B170" s="949"/>
      <c r="C170" s="950"/>
      <c r="D170" s="951" t="s">
        <v>631</v>
      </c>
      <c r="E170" s="952"/>
      <c r="F170" s="952"/>
      <c r="G170" s="952"/>
      <c r="H170" s="952"/>
      <c r="I170" s="953"/>
    </row>
    <row r="171" spans="2:9" s="159" customFormat="1">
      <c r="B171" s="535" t="s">
        <v>807</v>
      </c>
      <c r="C171" s="827" t="s">
        <v>817</v>
      </c>
      <c r="D171" s="827"/>
      <c r="E171" s="827"/>
      <c r="F171" s="827"/>
      <c r="G171" s="827"/>
      <c r="H171" s="827"/>
      <c r="I171" s="827"/>
    </row>
    <row r="172" spans="2:9" s="159" customFormat="1" ht="31.5">
      <c r="B172" s="582">
        <v>62</v>
      </c>
      <c r="C172" s="262" t="s">
        <v>873</v>
      </c>
      <c r="D172" s="581">
        <v>4.18</v>
      </c>
      <c r="E172" s="581">
        <v>59.75</v>
      </c>
      <c r="F172" s="622">
        <f>E172+D172</f>
        <v>63.93</v>
      </c>
      <c r="G172" s="154">
        <v>20.440000000000001</v>
      </c>
      <c r="H172" s="123">
        <v>3.5</v>
      </c>
      <c r="I172" s="123" t="s">
        <v>17</v>
      </c>
    </row>
    <row r="173" spans="2:9" s="159" customFormat="1">
      <c r="B173" s="582">
        <v>63</v>
      </c>
      <c r="C173" s="262" t="s">
        <v>874</v>
      </c>
      <c r="D173" s="594">
        <v>0.27</v>
      </c>
      <c r="E173" s="120" t="s">
        <v>17</v>
      </c>
      <c r="F173" s="620">
        <v>0.27</v>
      </c>
      <c r="G173" s="594">
        <v>0.22</v>
      </c>
      <c r="H173" s="123" t="s">
        <v>17</v>
      </c>
      <c r="I173" s="123" t="s">
        <v>17</v>
      </c>
    </row>
    <row r="174" spans="2:9" s="159" customFormat="1">
      <c r="B174" s="582">
        <v>64</v>
      </c>
      <c r="C174" s="262" t="s">
        <v>875</v>
      </c>
      <c r="D174" s="594">
        <v>0.98</v>
      </c>
      <c r="E174" s="120" t="s">
        <v>17</v>
      </c>
      <c r="F174" s="620">
        <v>0.98</v>
      </c>
      <c r="G174" s="594">
        <v>0.82</v>
      </c>
      <c r="H174" s="123" t="s">
        <v>17</v>
      </c>
      <c r="I174" s="123" t="s">
        <v>17</v>
      </c>
    </row>
    <row r="175" spans="2:9" s="159" customFormat="1" ht="31.5">
      <c r="B175" s="582">
        <v>65</v>
      </c>
      <c r="C175" s="262" t="s">
        <v>876</v>
      </c>
      <c r="D175" s="612">
        <v>0.05</v>
      </c>
      <c r="E175" s="120" t="s">
        <v>17</v>
      </c>
      <c r="F175" s="610">
        <v>0.05</v>
      </c>
      <c r="G175" s="612">
        <v>0.05</v>
      </c>
      <c r="H175" s="123" t="s">
        <v>17</v>
      </c>
      <c r="I175" s="123" t="s">
        <v>17</v>
      </c>
    </row>
    <row r="176" spans="2:9" s="159" customFormat="1">
      <c r="B176" s="582">
        <v>66</v>
      </c>
      <c r="C176" s="262" t="s">
        <v>877</v>
      </c>
      <c r="D176" s="623">
        <v>0.23</v>
      </c>
      <c r="E176" s="120" t="s">
        <v>17</v>
      </c>
      <c r="F176" s="586">
        <v>0.23</v>
      </c>
      <c r="G176" s="581">
        <v>0.23</v>
      </c>
      <c r="H176" s="123" t="s">
        <v>17</v>
      </c>
      <c r="I176" s="123" t="s">
        <v>17</v>
      </c>
    </row>
    <row r="177" spans="2:9" s="159" customFormat="1">
      <c r="B177" s="582">
        <v>67</v>
      </c>
      <c r="C177" s="262" t="s">
        <v>878</v>
      </c>
      <c r="D177" s="623">
        <v>0.32</v>
      </c>
      <c r="E177" s="120">
        <v>2.84</v>
      </c>
      <c r="F177" s="586">
        <v>3.16</v>
      </c>
      <c r="G177" s="588" t="s">
        <v>17</v>
      </c>
      <c r="H177" s="123" t="s">
        <v>17</v>
      </c>
      <c r="I177" s="123" t="s">
        <v>17</v>
      </c>
    </row>
    <row r="178" spans="2:9" s="159" customFormat="1">
      <c r="B178" s="582">
        <v>68</v>
      </c>
      <c r="C178" s="262" t="s">
        <v>879</v>
      </c>
      <c r="D178" s="624" t="s">
        <v>17</v>
      </c>
      <c r="E178" s="120">
        <v>2.83</v>
      </c>
      <c r="F178" s="586">
        <v>2.83</v>
      </c>
      <c r="G178" s="588" t="s">
        <v>17</v>
      </c>
      <c r="H178" s="123" t="s">
        <v>17</v>
      </c>
      <c r="I178" s="123" t="s">
        <v>17</v>
      </c>
    </row>
    <row r="179" spans="2:9" s="159" customFormat="1">
      <c r="B179" s="582">
        <v>69</v>
      </c>
      <c r="C179" s="262" t="s">
        <v>880</v>
      </c>
      <c r="D179" s="624" t="s">
        <v>17</v>
      </c>
      <c r="E179" s="120">
        <v>0.69</v>
      </c>
      <c r="F179" s="586">
        <v>0.69</v>
      </c>
      <c r="G179" s="588" t="s">
        <v>17</v>
      </c>
      <c r="H179" s="123" t="s">
        <v>17</v>
      </c>
      <c r="I179" s="123" t="s">
        <v>17</v>
      </c>
    </row>
    <row r="180" spans="2:9" s="159" customFormat="1" ht="31.5">
      <c r="B180" s="582">
        <v>70</v>
      </c>
      <c r="C180" s="262" t="s">
        <v>881</v>
      </c>
      <c r="D180" s="594">
        <v>3.02</v>
      </c>
      <c r="E180" s="120">
        <v>7.2</v>
      </c>
      <c r="F180" s="625">
        <v>10.220000000000001</v>
      </c>
      <c r="G180" s="594">
        <v>14.44</v>
      </c>
      <c r="H180" s="123" t="s">
        <v>17</v>
      </c>
      <c r="I180" s="123" t="s">
        <v>17</v>
      </c>
    </row>
    <row r="181" spans="2:9" s="159" customFormat="1" ht="31.5">
      <c r="B181" s="582">
        <v>71</v>
      </c>
      <c r="C181" s="262" t="s">
        <v>882</v>
      </c>
      <c r="D181" s="594">
        <v>0.28000000000000003</v>
      </c>
      <c r="E181" s="120">
        <v>0.62</v>
      </c>
      <c r="F181" s="625">
        <v>0.9</v>
      </c>
      <c r="G181" s="594">
        <v>1.22</v>
      </c>
      <c r="H181" s="123" t="s">
        <v>17</v>
      </c>
      <c r="I181" s="123" t="s">
        <v>17</v>
      </c>
    </row>
    <row r="182" spans="2:9" s="159" customFormat="1">
      <c r="B182" s="582">
        <v>72</v>
      </c>
      <c r="C182" s="262" t="s">
        <v>883</v>
      </c>
      <c r="D182" s="594" t="s">
        <v>17</v>
      </c>
      <c r="E182" s="570">
        <v>0.3</v>
      </c>
      <c r="F182" s="616">
        <v>0.3</v>
      </c>
      <c r="G182" s="581">
        <v>5.63</v>
      </c>
      <c r="H182" s="123" t="s">
        <v>17</v>
      </c>
      <c r="I182" s="123" t="s">
        <v>17</v>
      </c>
    </row>
    <row r="183" spans="2:9" s="159" customFormat="1">
      <c r="B183" s="582">
        <v>73</v>
      </c>
      <c r="C183" s="262" t="s">
        <v>884</v>
      </c>
      <c r="D183" s="594" t="s">
        <v>17</v>
      </c>
      <c r="E183" s="570">
        <v>2.8</v>
      </c>
      <c r="F183" s="616">
        <v>2.8</v>
      </c>
      <c r="G183" s="588" t="s">
        <v>17</v>
      </c>
      <c r="H183" s="123" t="s">
        <v>17</v>
      </c>
      <c r="I183" s="123" t="s">
        <v>17</v>
      </c>
    </row>
    <row r="184" spans="2:9" s="529" customFormat="1">
      <c r="B184" s="872" t="s">
        <v>764</v>
      </c>
      <c r="C184" s="872"/>
      <c r="D184" s="872"/>
      <c r="E184" s="872"/>
      <c r="F184" s="872"/>
      <c r="G184" s="872"/>
      <c r="H184" s="872"/>
      <c r="I184" s="872"/>
    </row>
    <row r="185" spans="2:9">
      <c r="B185" s="914" t="s">
        <v>765</v>
      </c>
      <c r="C185" s="914"/>
      <c r="D185" s="914"/>
      <c r="E185" s="914"/>
      <c r="F185" s="914"/>
      <c r="G185" s="914"/>
      <c r="H185" s="914"/>
      <c r="I185" s="914"/>
    </row>
    <row r="186" spans="2:9">
      <c r="B186" s="530" t="s">
        <v>766</v>
      </c>
      <c r="C186" s="182"/>
      <c r="D186" s="868" t="s">
        <v>767</v>
      </c>
      <c r="E186" s="868"/>
      <c r="F186" s="868"/>
      <c r="G186" s="868"/>
      <c r="H186" s="821" t="s">
        <v>768</v>
      </c>
      <c r="I186" s="931"/>
    </row>
    <row r="187" spans="2:9">
      <c r="B187" s="945">
        <v>1</v>
      </c>
      <c r="C187" s="946"/>
      <c r="D187" s="945">
        <v>2</v>
      </c>
      <c r="E187" s="873"/>
      <c r="F187" s="873"/>
      <c r="G187" s="946"/>
      <c r="H187" s="901">
        <v>3</v>
      </c>
      <c r="I187" s="902"/>
    </row>
    <row r="188" spans="2:9">
      <c r="B188" s="531"/>
      <c r="C188" s="532"/>
      <c r="D188" s="872" t="s">
        <v>72</v>
      </c>
      <c r="E188" s="872"/>
      <c r="F188" s="872"/>
      <c r="G188" s="947" t="s">
        <v>73</v>
      </c>
      <c r="H188" s="947" t="s">
        <v>72</v>
      </c>
      <c r="I188" s="947" t="s">
        <v>73</v>
      </c>
    </row>
    <row r="189" spans="2:9" s="394" customFormat="1" ht="78.75">
      <c r="B189" s="533"/>
      <c r="C189" s="534"/>
      <c r="D189" s="277" t="s">
        <v>790</v>
      </c>
      <c r="E189" s="277" t="s">
        <v>770</v>
      </c>
      <c r="F189" s="288" t="s">
        <v>771</v>
      </c>
      <c r="G189" s="948"/>
      <c r="H189" s="948"/>
      <c r="I189" s="948"/>
    </row>
    <row r="190" spans="2:9">
      <c r="B190" s="949"/>
      <c r="C190" s="950"/>
      <c r="D190" s="951" t="s">
        <v>631</v>
      </c>
      <c r="E190" s="952"/>
      <c r="F190" s="952"/>
      <c r="G190" s="952"/>
      <c r="H190" s="952"/>
      <c r="I190" s="953"/>
    </row>
    <row r="191" spans="2:9" s="159" customFormat="1">
      <c r="B191" s="535" t="s">
        <v>807</v>
      </c>
      <c r="C191" s="827" t="s">
        <v>817</v>
      </c>
      <c r="D191" s="827"/>
      <c r="E191" s="827"/>
      <c r="F191" s="827"/>
      <c r="G191" s="827"/>
      <c r="H191" s="827"/>
      <c r="I191" s="827"/>
    </row>
    <row r="192" spans="2:9" s="159" customFormat="1" ht="31.5">
      <c r="B192" s="582">
        <v>74</v>
      </c>
      <c r="C192" s="262" t="s">
        <v>885</v>
      </c>
      <c r="D192" s="594" t="s">
        <v>17</v>
      </c>
      <c r="E192" s="570">
        <v>0.31</v>
      </c>
      <c r="F192" s="616">
        <v>0.31</v>
      </c>
      <c r="G192" s="588" t="s">
        <v>17</v>
      </c>
      <c r="H192" s="123" t="s">
        <v>17</v>
      </c>
      <c r="I192" s="123" t="s">
        <v>17</v>
      </c>
    </row>
    <row r="193" spans="2:9" s="159" customFormat="1">
      <c r="B193" s="582">
        <v>75</v>
      </c>
      <c r="C193" s="266" t="s">
        <v>886</v>
      </c>
      <c r="D193" s="507" t="s">
        <v>17</v>
      </c>
      <c r="E193" s="507" t="s">
        <v>17</v>
      </c>
      <c r="F193" s="511" t="s">
        <v>17</v>
      </c>
      <c r="G193" s="507">
        <v>1.53</v>
      </c>
      <c r="H193" s="507" t="s">
        <v>17</v>
      </c>
      <c r="I193" s="507" t="s">
        <v>17</v>
      </c>
    </row>
    <row r="194" spans="2:9" s="159" customFormat="1">
      <c r="B194" s="582">
        <v>76</v>
      </c>
      <c r="C194" s="266" t="s">
        <v>887</v>
      </c>
      <c r="D194" s="507" t="s">
        <v>17</v>
      </c>
      <c r="E194" s="507" t="s">
        <v>17</v>
      </c>
      <c r="F194" s="511" t="s">
        <v>17</v>
      </c>
      <c r="G194" s="612">
        <v>0.3</v>
      </c>
      <c r="H194" s="507" t="s">
        <v>17</v>
      </c>
      <c r="I194" s="507" t="s">
        <v>17</v>
      </c>
    </row>
    <row r="195" spans="2:9" s="159" customFormat="1" ht="31.5">
      <c r="B195" s="582">
        <v>77</v>
      </c>
      <c r="C195" s="266" t="s">
        <v>888</v>
      </c>
      <c r="D195" s="507" t="s">
        <v>17</v>
      </c>
      <c r="E195" s="507" t="s">
        <v>17</v>
      </c>
      <c r="F195" s="511" t="s">
        <v>17</v>
      </c>
      <c r="G195" s="266">
        <v>3.08</v>
      </c>
      <c r="H195" s="507" t="s">
        <v>17</v>
      </c>
      <c r="I195" s="507" t="s">
        <v>17</v>
      </c>
    </row>
    <row r="196" spans="2:9" s="159" customFormat="1">
      <c r="B196" s="582">
        <v>78</v>
      </c>
      <c r="C196" s="262" t="s">
        <v>889</v>
      </c>
      <c r="D196" s="594" t="s">
        <v>17</v>
      </c>
      <c r="E196" s="581">
        <v>11.77</v>
      </c>
      <c r="F196" s="586">
        <v>11.77</v>
      </c>
      <c r="G196" s="581">
        <v>12.23</v>
      </c>
      <c r="H196" s="123" t="s">
        <v>17</v>
      </c>
      <c r="I196" s="123" t="s">
        <v>17</v>
      </c>
    </row>
    <row r="197" spans="2:9" s="159" customFormat="1" ht="31.5">
      <c r="B197" s="582">
        <v>79</v>
      </c>
      <c r="C197" s="262" t="s">
        <v>890</v>
      </c>
      <c r="D197" s="594">
        <v>0.09</v>
      </c>
      <c r="E197" s="581">
        <v>0.19</v>
      </c>
      <c r="F197" s="586">
        <v>0.28000000000000003</v>
      </c>
      <c r="G197" s="581">
        <v>0.33</v>
      </c>
      <c r="H197" s="123" t="s">
        <v>17</v>
      </c>
      <c r="I197" s="123" t="s">
        <v>17</v>
      </c>
    </row>
    <row r="198" spans="2:9" s="159" customFormat="1" ht="47.25">
      <c r="B198" s="582">
        <v>80</v>
      </c>
      <c r="C198" s="262" t="s">
        <v>891</v>
      </c>
      <c r="D198" s="154">
        <v>0.01</v>
      </c>
      <c r="E198" s="626" t="s">
        <v>17</v>
      </c>
      <c r="F198" s="76">
        <v>0.01</v>
      </c>
      <c r="G198" s="103" t="s">
        <v>17</v>
      </c>
      <c r="H198" s="123" t="s">
        <v>17</v>
      </c>
      <c r="I198" s="123" t="s">
        <v>17</v>
      </c>
    </row>
    <row r="199" spans="2:9" s="159" customFormat="1">
      <c r="B199" s="582">
        <v>81</v>
      </c>
      <c r="C199" s="262" t="s">
        <v>892</v>
      </c>
      <c r="D199" s="154" t="s">
        <v>17</v>
      </c>
      <c r="E199" s="120" t="s">
        <v>17</v>
      </c>
      <c r="F199" s="76" t="s">
        <v>17</v>
      </c>
      <c r="G199" s="103">
        <v>0.11</v>
      </c>
      <c r="H199" s="123" t="s">
        <v>17</v>
      </c>
      <c r="I199" s="123" t="s">
        <v>17</v>
      </c>
    </row>
    <row r="200" spans="2:9" s="159" customFormat="1">
      <c r="B200" s="582">
        <v>82</v>
      </c>
      <c r="C200" s="262" t="s">
        <v>893</v>
      </c>
      <c r="D200" s="594">
        <v>1.07</v>
      </c>
      <c r="E200" s="627" t="s">
        <v>17</v>
      </c>
      <c r="F200" s="620">
        <v>1.07</v>
      </c>
      <c r="G200" s="594">
        <v>0.98</v>
      </c>
      <c r="H200" s="123" t="s">
        <v>17</v>
      </c>
      <c r="I200" s="123" t="s">
        <v>17</v>
      </c>
    </row>
    <row r="201" spans="2:9" s="159" customFormat="1" ht="31.5">
      <c r="B201" s="582">
        <v>83</v>
      </c>
      <c r="C201" s="262" t="s">
        <v>894</v>
      </c>
      <c r="D201" s="594" t="s">
        <v>17</v>
      </c>
      <c r="E201" s="612">
        <v>0.2</v>
      </c>
      <c r="F201" s="580">
        <v>0.2</v>
      </c>
      <c r="G201" s="612">
        <v>0.6</v>
      </c>
      <c r="H201" s="123" t="s">
        <v>17</v>
      </c>
      <c r="I201" s="123" t="s">
        <v>17</v>
      </c>
    </row>
    <row r="202" spans="2:9" s="159" customFormat="1">
      <c r="B202" s="590"/>
      <c r="C202" s="613"/>
      <c r="D202" s="628"/>
      <c r="E202" s="614"/>
      <c r="F202" s="615"/>
      <c r="G202" s="614"/>
      <c r="H202" s="566"/>
      <c r="I202" s="566"/>
    </row>
    <row r="203" spans="2:9" s="529" customFormat="1">
      <c r="B203" s="872" t="s">
        <v>764</v>
      </c>
      <c r="C203" s="872"/>
      <c r="D203" s="872"/>
      <c r="E203" s="872"/>
      <c r="F203" s="872"/>
      <c r="G203" s="872"/>
      <c r="H203" s="872"/>
      <c r="I203" s="872"/>
    </row>
    <row r="204" spans="2:9">
      <c r="B204" s="914" t="s">
        <v>765</v>
      </c>
      <c r="C204" s="914"/>
      <c r="D204" s="914"/>
      <c r="E204" s="914"/>
      <c r="F204" s="914"/>
      <c r="G204" s="914"/>
      <c r="H204" s="914"/>
      <c r="I204" s="914"/>
    </row>
    <row r="205" spans="2:9">
      <c r="B205" s="530" t="s">
        <v>766</v>
      </c>
      <c r="C205" s="182"/>
      <c r="D205" s="868" t="s">
        <v>767</v>
      </c>
      <c r="E205" s="868"/>
      <c r="F205" s="868"/>
      <c r="G205" s="868"/>
      <c r="H205" s="821" t="s">
        <v>768</v>
      </c>
      <c r="I205" s="931"/>
    </row>
    <row r="206" spans="2:9">
      <c r="B206" s="945">
        <v>1</v>
      </c>
      <c r="C206" s="946"/>
      <c r="D206" s="945">
        <v>2</v>
      </c>
      <c r="E206" s="873"/>
      <c r="F206" s="873"/>
      <c r="G206" s="946"/>
      <c r="H206" s="901">
        <v>3</v>
      </c>
      <c r="I206" s="902"/>
    </row>
    <row r="207" spans="2:9">
      <c r="B207" s="531"/>
      <c r="C207" s="532"/>
      <c r="D207" s="872" t="s">
        <v>72</v>
      </c>
      <c r="E207" s="872"/>
      <c r="F207" s="872"/>
      <c r="G207" s="947" t="s">
        <v>73</v>
      </c>
      <c r="H207" s="947" t="s">
        <v>72</v>
      </c>
      <c r="I207" s="947" t="s">
        <v>73</v>
      </c>
    </row>
    <row r="208" spans="2:9" s="394" customFormat="1" ht="78.75">
      <c r="B208" s="533"/>
      <c r="C208" s="534"/>
      <c r="D208" s="277" t="s">
        <v>790</v>
      </c>
      <c r="E208" s="277" t="s">
        <v>770</v>
      </c>
      <c r="F208" s="288" t="s">
        <v>771</v>
      </c>
      <c r="G208" s="948"/>
      <c r="H208" s="948"/>
      <c r="I208" s="948"/>
    </row>
    <row r="209" spans="1:9">
      <c r="B209" s="949"/>
      <c r="C209" s="950"/>
      <c r="D209" s="951" t="s">
        <v>631</v>
      </c>
      <c r="E209" s="952"/>
      <c r="F209" s="952"/>
      <c r="G209" s="952"/>
      <c r="H209" s="952"/>
      <c r="I209" s="953"/>
    </row>
    <row r="210" spans="1:9" s="159" customFormat="1">
      <c r="B210" s="535" t="s">
        <v>807</v>
      </c>
      <c r="C210" s="827" t="s">
        <v>817</v>
      </c>
      <c r="D210" s="827"/>
      <c r="E210" s="827"/>
      <c r="F210" s="827"/>
      <c r="G210" s="827"/>
      <c r="H210" s="827"/>
      <c r="I210" s="827"/>
    </row>
    <row r="211" spans="1:9" s="159" customFormat="1">
      <c r="B211" s="582">
        <v>84</v>
      </c>
      <c r="C211" s="262" t="s">
        <v>895</v>
      </c>
      <c r="D211" s="594" t="s">
        <v>17</v>
      </c>
      <c r="E211" s="629">
        <v>0.91</v>
      </c>
      <c r="F211" s="630">
        <v>0.91</v>
      </c>
      <c r="G211" s="588">
        <v>3.31</v>
      </c>
      <c r="H211" s="631" t="s">
        <v>17</v>
      </c>
      <c r="I211" s="123" t="s">
        <v>17</v>
      </c>
    </row>
    <row r="212" spans="1:9" s="159" customFormat="1" ht="47.25">
      <c r="B212" s="582">
        <v>85</v>
      </c>
      <c r="C212" s="262" t="s">
        <v>896</v>
      </c>
      <c r="D212" s="103">
        <v>0.01</v>
      </c>
      <c r="E212" s="611">
        <v>0.13</v>
      </c>
      <c r="F212" s="632">
        <f>E212+D212</f>
        <v>0.14000000000000001</v>
      </c>
      <c r="G212" s="611">
        <v>1.39</v>
      </c>
      <c r="H212" s="123" t="s">
        <v>17</v>
      </c>
      <c r="I212" s="123" t="s">
        <v>17</v>
      </c>
    </row>
    <row r="213" spans="1:9" s="159" customFormat="1" ht="47.25">
      <c r="B213" s="582">
        <v>86</v>
      </c>
      <c r="C213" s="262" t="s">
        <v>897</v>
      </c>
      <c r="D213" s="103">
        <v>0.12</v>
      </c>
      <c r="E213" s="633">
        <v>2.16</v>
      </c>
      <c r="F213" s="632">
        <v>2.2799999999999998</v>
      </c>
      <c r="G213" s="611" t="s">
        <v>17</v>
      </c>
      <c r="H213" s="123" t="s">
        <v>17</v>
      </c>
      <c r="I213" s="123" t="s">
        <v>17</v>
      </c>
    </row>
    <row r="214" spans="1:9" s="159" customFormat="1" ht="47.25">
      <c r="B214" s="582">
        <v>87</v>
      </c>
      <c r="C214" s="262" t="s">
        <v>898</v>
      </c>
      <c r="D214" s="103">
        <v>0.17</v>
      </c>
      <c r="E214" s="611">
        <v>1.55</v>
      </c>
      <c r="F214" s="632">
        <v>1.72</v>
      </c>
      <c r="G214" s="611" t="s">
        <v>17</v>
      </c>
      <c r="H214" s="123" t="s">
        <v>17</v>
      </c>
      <c r="I214" s="123" t="s">
        <v>17</v>
      </c>
    </row>
    <row r="215" spans="1:9" s="159" customFormat="1" ht="47.25">
      <c r="B215" s="582">
        <v>88</v>
      </c>
      <c r="C215" s="262" t="s">
        <v>899</v>
      </c>
      <c r="D215" s="103" t="s">
        <v>17</v>
      </c>
      <c r="E215" s="611">
        <v>0.09</v>
      </c>
      <c r="F215" s="632">
        <v>0.09</v>
      </c>
      <c r="G215" s="611" t="s">
        <v>17</v>
      </c>
      <c r="H215" s="123" t="s">
        <v>17</v>
      </c>
      <c r="I215" s="123" t="s">
        <v>17</v>
      </c>
    </row>
    <row r="216" spans="1:9" s="159" customFormat="1" ht="31.5">
      <c r="B216" s="582">
        <v>89</v>
      </c>
      <c r="C216" s="262" t="s">
        <v>900</v>
      </c>
      <c r="D216" s="594">
        <v>0.08</v>
      </c>
      <c r="E216" s="120">
        <v>0.71</v>
      </c>
      <c r="F216" s="76">
        <f>E216+D216</f>
        <v>0.78999999999999992</v>
      </c>
      <c r="G216" s="103">
        <v>0.7</v>
      </c>
      <c r="H216" s="123" t="s">
        <v>17</v>
      </c>
      <c r="I216" s="123" t="s">
        <v>17</v>
      </c>
    </row>
    <row r="217" spans="1:9" s="159" customFormat="1">
      <c r="B217" s="590"/>
      <c r="C217" s="613"/>
      <c r="D217" s="628"/>
      <c r="E217" s="621"/>
      <c r="F217" s="634"/>
      <c r="G217" s="628"/>
      <c r="H217" s="566"/>
      <c r="I217" s="566"/>
    </row>
    <row r="218" spans="1:9" s="529" customFormat="1">
      <c r="B218" s="872" t="s">
        <v>764</v>
      </c>
      <c r="C218" s="872"/>
      <c r="D218" s="872"/>
      <c r="E218" s="872"/>
      <c r="F218" s="872"/>
      <c r="G218" s="872"/>
      <c r="H218" s="872"/>
      <c r="I218" s="872"/>
    </row>
    <row r="219" spans="1:9">
      <c r="B219" s="914" t="s">
        <v>765</v>
      </c>
      <c r="C219" s="914"/>
      <c r="D219" s="914"/>
      <c r="E219" s="914"/>
      <c r="F219" s="914"/>
      <c r="G219" s="914"/>
      <c r="H219" s="914"/>
      <c r="I219" s="914"/>
    </row>
    <row r="220" spans="1:9">
      <c r="A220" s="635"/>
      <c r="B220" s="530" t="s">
        <v>766</v>
      </c>
      <c r="C220" s="182"/>
      <c r="D220" s="868" t="s">
        <v>767</v>
      </c>
      <c r="E220" s="868"/>
      <c r="F220" s="868"/>
      <c r="G220" s="868"/>
      <c r="H220" s="821" t="s">
        <v>768</v>
      </c>
      <c r="I220" s="931"/>
    </row>
    <row r="221" spans="1:9">
      <c r="B221" s="945">
        <v>1</v>
      </c>
      <c r="C221" s="946"/>
      <c r="D221" s="945">
        <v>2</v>
      </c>
      <c r="E221" s="873"/>
      <c r="F221" s="873"/>
      <c r="G221" s="946"/>
      <c r="H221" s="901">
        <v>3</v>
      </c>
      <c r="I221" s="902"/>
    </row>
    <row r="222" spans="1:9">
      <c r="B222" s="531"/>
      <c r="C222" s="532"/>
      <c r="D222" s="872" t="s">
        <v>72</v>
      </c>
      <c r="E222" s="872"/>
      <c r="F222" s="872"/>
      <c r="G222" s="947" t="s">
        <v>73</v>
      </c>
      <c r="H222" s="947" t="s">
        <v>72</v>
      </c>
      <c r="I222" s="947" t="s">
        <v>73</v>
      </c>
    </row>
    <row r="223" spans="1:9" s="394" customFormat="1" ht="78.75">
      <c r="B223" s="533"/>
      <c r="C223" s="534"/>
      <c r="D223" s="277" t="s">
        <v>790</v>
      </c>
      <c r="E223" s="277" t="s">
        <v>770</v>
      </c>
      <c r="F223" s="288" t="s">
        <v>771</v>
      </c>
      <c r="G223" s="948"/>
      <c r="H223" s="948"/>
      <c r="I223" s="948"/>
    </row>
    <row r="224" spans="1:9">
      <c r="B224" s="949"/>
      <c r="C224" s="950"/>
      <c r="D224" s="951" t="s">
        <v>631</v>
      </c>
      <c r="E224" s="952"/>
      <c r="F224" s="952"/>
      <c r="G224" s="952"/>
      <c r="H224" s="952"/>
      <c r="I224" s="953"/>
    </row>
    <row r="225" spans="2:9" s="159" customFormat="1">
      <c r="B225" s="535" t="s">
        <v>807</v>
      </c>
      <c r="C225" s="827" t="s">
        <v>817</v>
      </c>
      <c r="D225" s="827"/>
      <c r="E225" s="827"/>
      <c r="F225" s="827"/>
      <c r="G225" s="827"/>
      <c r="H225" s="827"/>
      <c r="I225" s="827"/>
    </row>
    <row r="226" spans="2:9" s="159" customFormat="1" ht="31.5">
      <c r="B226" s="582">
        <v>90</v>
      </c>
      <c r="C226" s="262" t="s">
        <v>901</v>
      </c>
      <c r="D226" s="594" t="s">
        <v>17</v>
      </c>
      <c r="E226" s="120" t="s">
        <v>17</v>
      </c>
      <c r="F226" s="625" t="s">
        <v>17</v>
      </c>
      <c r="G226" s="103">
        <v>7.0000000000000007E-2</v>
      </c>
      <c r="H226" s="123" t="s">
        <v>17</v>
      </c>
      <c r="I226" s="123" t="s">
        <v>17</v>
      </c>
    </row>
    <row r="227" spans="2:9" s="159" customFormat="1" ht="31.5">
      <c r="B227" s="582">
        <v>91</v>
      </c>
      <c r="C227" s="262" t="s">
        <v>902</v>
      </c>
      <c r="D227" s="594" t="s">
        <v>17</v>
      </c>
      <c r="E227" s="120" t="s">
        <v>17</v>
      </c>
      <c r="F227" s="625" t="s">
        <v>17</v>
      </c>
      <c r="G227" s="594" t="s">
        <v>17</v>
      </c>
      <c r="H227" s="123" t="s">
        <v>17</v>
      </c>
      <c r="I227" s="123" t="s">
        <v>17</v>
      </c>
    </row>
    <row r="228" spans="2:9" s="159" customFormat="1" ht="47.25">
      <c r="B228" s="582">
        <v>92</v>
      </c>
      <c r="C228" s="262" t="s">
        <v>903</v>
      </c>
      <c r="D228" s="594">
        <v>0.23</v>
      </c>
      <c r="E228" s="120">
        <v>12.43</v>
      </c>
      <c r="F228" s="625">
        <v>12.66</v>
      </c>
      <c r="G228" s="594" t="s">
        <v>17</v>
      </c>
      <c r="H228" s="123" t="s">
        <v>17</v>
      </c>
      <c r="I228" s="123" t="s">
        <v>17</v>
      </c>
    </row>
    <row r="229" spans="2:9" s="159" customFormat="1" ht="47.25">
      <c r="B229" s="582">
        <v>93</v>
      </c>
      <c r="C229" s="262" t="s">
        <v>904</v>
      </c>
      <c r="D229" s="594" t="s">
        <v>17</v>
      </c>
      <c r="E229" s="120">
        <v>0.01</v>
      </c>
      <c r="F229" s="625">
        <v>0.01</v>
      </c>
      <c r="G229" s="594" t="s">
        <v>17</v>
      </c>
      <c r="H229" s="123" t="s">
        <v>17</v>
      </c>
      <c r="I229" s="123" t="s">
        <v>17</v>
      </c>
    </row>
    <row r="230" spans="2:9" s="159" customFormat="1" ht="31.5">
      <c r="B230" s="582">
        <v>94</v>
      </c>
      <c r="C230" s="262" t="s">
        <v>905</v>
      </c>
      <c r="D230" s="594" t="s">
        <v>17</v>
      </c>
      <c r="E230" s="120" t="s">
        <v>17</v>
      </c>
      <c r="F230" s="625" t="s">
        <v>17</v>
      </c>
      <c r="G230" s="594">
        <v>0.03</v>
      </c>
      <c r="H230" s="123" t="s">
        <v>17</v>
      </c>
      <c r="I230" s="123" t="s">
        <v>17</v>
      </c>
    </row>
    <row r="231" spans="2:9" s="159" customFormat="1" ht="31.5">
      <c r="B231" s="582">
        <v>95</v>
      </c>
      <c r="C231" s="262" t="s">
        <v>906</v>
      </c>
      <c r="D231" s="594">
        <v>1.24</v>
      </c>
      <c r="E231" s="120">
        <v>5.31</v>
      </c>
      <c r="F231" s="625">
        <v>6.55</v>
      </c>
      <c r="G231" s="594" t="s">
        <v>17</v>
      </c>
      <c r="H231" s="123" t="s">
        <v>17</v>
      </c>
      <c r="I231" s="123" t="s">
        <v>17</v>
      </c>
    </row>
    <row r="232" spans="2:9" s="159" customFormat="1" ht="31.5">
      <c r="B232" s="582">
        <v>96</v>
      </c>
      <c r="C232" s="262" t="s">
        <v>907</v>
      </c>
      <c r="D232" s="594">
        <v>0.03</v>
      </c>
      <c r="E232" s="120">
        <v>0.32</v>
      </c>
      <c r="F232" s="625">
        <v>0.35</v>
      </c>
      <c r="G232" s="594" t="s">
        <v>17</v>
      </c>
      <c r="H232" s="123" t="s">
        <v>17</v>
      </c>
      <c r="I232" s="123" t="s">
        <v>17</v>
      </c>
    </row>
    <row r="233" spans="2:9" s="529" customFormat="1">
      <c r="B233" s="872" t="s">
        <v>764</v>
      </c>
      <c r="C233" s="872"/>
      <c r="D233" s="872"/>
      <c r="E233" s="872"/>
      <c r="F233" s="872"/>
      <c r="G233" s="872"/>
      <c r="H233" s="872"/>
      <c r="I233" s="872"/>
    </row>
    <row r="234" spans="2:9">
      <c r="B234" s="914" t="s">
        <v>765</v>
      </c>
      <c r="C234" s="914"/>
      <c r="D234" s="914"/>
      <c r="E234" s="914"/>
      <c r="F234" s="914"/>
      <c r="G234" s="914"/>
      <c r="H234" s="914"/>
      <c r="I234" s="914"/>
    </row>
    <row r="235" spans="2:9">
      <c r="B235" s="530" t="s">
        <v>766</v>
      </c>
      <c r="C235" s="182"/>
      <c r="D235" s="868" t="s">
        <v>767</v>
      </c>
      <c r="E235" s="868"/>
      <c r="F235" s="868"/>
      <c r="G235" s="868"/>
      <c r="H235" s="821" t="s">
        <v>768</v>
      </c>
      <c r="I235" s="931"/>
    </row>
    <row r="236" spans="2:9">
      <c r="B236" s="945">
        <v>1</v>
      </c>
      <c r="C236" s="946"/>
      <c r="D236" s="945">
        <v>2</v>
      </c>
      <c r="E236" s="873"/>
      <c r="F236" s="873"/>
      <c r="G236" s="946"/>
      <c r="H236" s="901">
        <v>3</v>
      </c>
      <c r="I236" s="902"/>
    </row>
    <row r="237" spans="2:9">
      <c r="B237" s="531"/>
      <c r="C237" s="532"/>
      <c r="D237" s="872" t="s">
        <v>72</v>
      </c>
      <c r="E237" s="872"/>
      <c r="F237" s="872"/>
      <c r="G237" s="947" t="s">
        <v>73</v>
      </c>
      <c r="H237" s="947" t="s">
        <v>72</v>
      </c>
      <c r="I237" s="947" t="s">
        <v>73</v>
      </c>
    </row>
    <row r="238" spans="2:9" s="394" customFormat="1" ht="78.75">
      <c r="B238" s="533"/>
      <c r="C238" s="534"/>
      <c r="D238" s="277" t="s">
        <v>790</v>
      </c>
      <c r="E238" s="277" t="s">
        <v>770</v>
      </c>
      <c r="F238" s="288" t="s">
        <v>771</v>
      </c>
      <c r="G238" s="948"/>
      <c r="H238" s="948"/>
      <c r="I238" s="948"/>
    </row>
    <row r="239" spans="2:9">
      <c r="B239" s="949"/>
      <c r="C239" s="950"/>
      <c r="D239" s="951" t="s">
        <v>631</v>
      </c>
      <c r="E239" s="952"/>
      <c r="F239" s="952"/>
      <c r="G239" s="952"/>
      <c r="H239" s="952"/>
      <c r="I239" s="953"/>
    </row>
    <row r="240" spans="2:9" s="159" customFormat="1">
      <c r="B240" s="535" t="s">
        <v>807</v>
      </c>
      <c r="C240" s="827" t="s">
        <v>817</v>
      </c>
      <c r="D240" s="827"/>
      <c r="E240" s="827"/>
      <c r="F240" s="827"/>
      <c r="G240" s="827"/>
      <c r="H240" s="827"/>
      <c r="I240" s="827"/>
    </row>
    <row r="241" spans="2:9" s="159" customFormat="1" ht="31.5">
      <c r="B241" s="582">
        <v>97</v>
      </c>
      <c r="C241" s="262" t="s">
        <v>908</v>
      </c>
      <c r="D241" s="594" t="s">
        <v>17</v>
      </c>
      <c r="E241" s="120">
        <v>1.89</v>
      </c>
      <c r="F241" s="625">
        <v>1.89</v>
      </c>
      <c r="G241" s="594" t="s">
        <v>17</v>
      </c>
      <c r="H241" s="123" t="s">
        <v>17</v>
      </c>
      <c r="I241" s="123" t="s">
        <v>17</v>
      </c>
    </row>
    <row r="242" spans="2:9" s="159" customFormat="1" ht="31.5">
      <c r="B242" s="582">
        <v>98</v>
      </c>
      <c r="C242" s="262" t="s">
        <v>909</v>
      </c>
      <c r="D242" s="594">
        <v>0.01</v>
      </c>
      <c r="E242" s="120">
        <v>0.11</v>
      </c>
      <c r="F242" s="625">
        <v>0.12</v>
      </c>
      <c r="G242" s="594" t="s">
        <v>17</v>
      </c>
      <c r="H242" s="123" t="s">
        <v>17</v>
      </c>
      <c r="I242" s="123" t="s">
        <v>17</v>
      </c>
    </row>
    <row r="243" spans="2:9" s="159" customFormat="1" ht="47.25">
      <c r="B243" s="582">
        <v>99</v>
      </c>
      <c r="C243" s="262" t="s">
        <v>910</v>
      </c>
      <c r="D243" s="594" t="s">
        <v>17</v>
      </c>
      <c r="E243" s="120" t="s">
        <v>17</v>
      </c>
      <c r="F243" s="625" t="s">
        <v>17</v>
      </c>
      <c r="G243" s="594">
        <v>4.7300000000000004</v>
      </c>
      <c r="H243" s="123" t="s">
        <v>17</v>
      </c>
      <c r="I243" s="123" t="s">
        <v>17</v>
      </c>
    </row>
    <row r="244" spans="2:9" s="159" customFormat="1" ht="47.25">
      <c r="B244" s="582">
        <v>100</v>
      </c>
      <c r="C244" s="262" t="s">
        <v>911</v>
      </c>
      <c r="D244" s="594">
        <v>1.68</v>
      </c>
      <c r="E244" s="120">
        <v>0.72</v>
      </c>
      <c r="F244" s="625">
        <v>2.4</v>
      </c>
      <c r="G244" s="594" t="s">
        <v>17</v>
      </c>
      <c r="H244" s="123" t="s">
        <v>17</v>
      </c>
      <c r="I244" s="123" t="s">
        <v>17</v>
      </c>
    </row>
    <row r="245" spans="2:9" s="159" customFormat="1" ht="31.5">
      <c r="B245" s="582">
        <v>101</v>
      </c>
      <c r="C245" s="262" t="s">
        <v>912</v>
      </c>
      <c r="D245" s="594">
        <v>0.04</v>
      </c>
      <c r="E245" s="120">
        <v>0.36</v>
      </c>
      <c r="F245" s="625">
        <v>0.4</v>
      </c>
      <c r="G245" s="594" t="s">
        <v>17</v>
      </c>
      <c r="H245" s="123" t="s">
        <v>17</v>
      </c>
      <c r="I245" s="123" t="s">
        <v>17</v>
      </c>
    </row>
    <row r="246" spans="2:9" s="159" customFormat="1" ht="31.5">
      <c r="B246" s="582">
        <v>102</v>
      </c>
      <c r="C246" s="262" t="s">
        <v>913</v>
      </c>
      <c r="D246" s="594">
        <v>0.01</v>
      </c>
      <c r="E246" s="120">
        <v>0.13</v>
      </c>
      <c r="F246" s="625">
        <v>0.14000000000000001</v>
      </c>
      <c r="G246" s="594" t="s">
        <v>17</v>
      </c>
      <c r="H246" s="123" t="s">
        <v>17</v>
      </c>
      <c r="I246" s="123" t="s">
        <v>17</v>
      </c>
    </row>
    <row r="247" spans="2:9" s="159" customFormat="1" ht="31.5">
      <c r="B247" s="582">
        <v>103</v>
      </c>
      <c r="C247" s="262" t="s">
        <v>914</v>
      </c>
      <c r="D247" s="594">
        <v>3.11</v>
      </c>
      <c r="E247" s="581">
        <v>29.63</v>
      </c>
      <c r="F247" s="586">
        <v>32.74</v>
      </c>
      <c r="G247" s="103">
        <v>16.899999999999999</v>
      </c>
      <c r="H247" s="123" t="s">
        <v>17</v>
      </c>
      <c r="I247" s="116" t="s">
        <v>17</v>
      </c>
    </row>
    <row r="248" spans="2:9" s="529" customFormat="1">
      <c r="B248" s="872" t="s">
        <v>764</v>
      </c>
      <c r="C248" s="872"/>
      <c r="D248" s="872"/>
      <c r="E248" s="872"/>
      <c r="F248" s="872"/>
      <c r="G248" s="872"/>
      <c r="H248" s="872"/>
      <c r="I248" s="872"/>
    </row>
    <row r="249" spans="2:9">
      <c r="B249" s="914" t="s">
        <v>765</v>
      </c>
      <c r="C249" s="914"/>
      <c r="D249" s="914"/>
      <c r="E249" s="914"/>
      <c r="F249" s="914"/>
      <c r="G249" s="914"/>
      <c r="H249" s="914"/>
      <c r="I249" s="914"/>
    </row>
    <row r="250" spans="2:9">
      <c r="B250" s="530" t="s">
        <v>766</v>
      </c>
      <c r="C250" s="182"/>
      <c r="D250" s="868" t="s">
        <v>767</v>
      </c>
      <c r="E250" s="868"/>
      <c r="F250" s="868"/>
      <c r="G250" s="868"/>
      <c r="H250" s="821" t="s">
        <v>768</v>
      </c>
      <c r="I250" s="931"/>
    </row>
    <row r="251" spans="2:9">
      <c r="B251" s="945">
        <v>1</v>
      </c>
      <c r="C251" s="946"/>
      <c r="D251" s="945">
        <v>2</v>
      </c>
      <c r="E251" s="873"/>
      <c r="F251" s="873"/>
      <c r="G251" s="946"/>
      <c r="H251" s="901">
        <v>3</v>
      </c>
      <c r="I251" s="902"/>
    </row>
    <row r="252" spans="2:9">
      <c r="B252" s="531"/>
      <c r="C252" s="532"/>
      <c r="D252" s="872" t="s">
        <v>72</v>
      </c>
      <c r="E252" s="872"/>
      <c r="F252" s="872"/>
      <c r="G252" s="947" t="s">
        <v>73</v>
      </c>
      <c r="H252" s="947" t="s">
        <v>72</v>
      </c>
      <c r="I252" s="947" t="s">
        <v>73</v>
      </c>
    </row>
    <row r="253" spans="2:9" s="394" customFormat="1" ht="78.75">
      <c r="B253" s="533"/>
      <c r="C253" s="534"/>
      <c r="D253" s="277" t="s">
        <v>790</v>
      </c>
      <c r="E253" s="277" t="s">
        <v>770</v>
      </c>
      <c r="F253" s="288" t="s">
        <v>771</v>
      </c>
      <c r="G253" s="948"/>
      <c r="H253" s="948"/>
      <c r="I253" s="948"/>
    </row>
    <row r="254" spans="2:9">
      <c r="B254" s="949"/>
      <c r="C254" s="950"/>
      <c r="D254" s="951" t="s">
        <v>631</v>
      </c>
      <c r="E254" s="952"/>
      <c r="F254" s="952"/>
      <c r="G254" s="952"/>
      <c r="H254" s="952"/>
      <c r="I254" s="953"/>
    </row>
    <row r="255" spans="2:9" s="159" customFormat="1">
      <c r="B255" s="535" t="s">
        <v>807</v>
      </c>
      <c r="C255" s="827" t="s">
        <v>817</v>
      </c>
      <c r="D255" s="827"/>
      <c r="E255" s="827"/>
      <c r="F255" s="827"/>
      <c r="G255" s="827"/>
      <c r="H255" s="827"/>
      <c r="I255" s="827"/>
    </row>
    <row r="256" spans="2:9" s="159" customFormat="1">
      <c r="B256" s="582">
        <v>104</v>
      </c>
      <c r="C256" s="262" t="s">
        <v>915</v>
      </c>
      <c r="D256" s="619">
        <v>0.19</v>
      </c>
      <c r="E256" s="570">
        <v>2.88</v>
      </c>
      <c r="F256" s="616">
        <v>3.07</v>
      </c>
      <c r="G256" s="103">
        <v>1.1100000000000001</v>
      </c>
      <c r="H256" s="123" t="s">
        <v>17</v>
      </c>
      <c r="I256" s="123" t="s">
        <v>17</v>
      </c>
    </row>
    <row r="257" spans="2:9" s="159" customFormat="1" ht="31.5">
      <c r="B257" s="582">
        <v>105</v>
      </c>
      <c r="C257" s="262" t="s">
        <v>916</v>
      </c>
      <c r="D257" s="594" t="s">
        <v>17</v>
      </c>
      <c r="E257" s="120" t="s">
        <v>17</v>
      </c>
      <c r="F257" s="625" t="s">
        <v>17</v>
      </c>
      <c r="G257" s="594">
        <v>36.67</v>
      </c>
      <c r="H257" s="123" t="s">
        <v>17</v>
      </c>
      <c r="I257" s="116" t="s">
        <v>17</v>
      </c>
    </row>
    <row r="258" spans="2:9" s="157" customFormat="1" ht="31.5">
      <c r="B258" s="617" t="s">
        <v>917</v>
      </c>
      <c r="C258" s="266" t="s">
        <v>918</v>
      </c>
      <c r="D258" s="507">
        <v>2.2200000000000002</v>
      </c>
      <c r="E258" s="403">
        <v>20</v>
      </c>
      <c r="F258" s="511">
        <v>22.22</v>
      </c>
      <c r="G258" s="507" t="s">
        <v>17</v>
      </c>
      <c r="H258" s="507" t="s">
        <v>17</v>
      </c>
      <c r="I258" s="507" t="s">
        <v>17</v>
      </c>
    </row>
    <row r="259" spans="2:9" s="159" customFormat="1">
      <c r="B259" s="582">
        <v>107</v>
      </c>
      <c r="C259" s="262" t="s">
        <v>919</v>
      </c>
      <c r="D259" s="636">
        <v>0.31</v>
      </c>
      <c r="E259" s="120" t="s">
        <v>17</v>
      </c>
      <c r="F259" s="637">
        <v>0.31</v>
      </c>
      <c r="G259" s="103">
        <v>0.17</v>
      </c>
      <c r="H259" s="123" t="s">
        <v>17</v>
      </c>
      <c r="I259" s="123" t="s">
        <v>17</v>
      </c>
    </row>
    <row r="260" spans="2:9" s="159" customFormat="1">
      <c r="B260" s="582">
        <v>108</v>
      </c>
      <c r="C260" s="262" t="s">
        <v>920</v>
      </c>
      <c r="D260" s="568" t="s">
        <v>17</v>
      </c>
      <c r="E260" s="568" t="s">
        <v>17</v>
      </c>
      <c r="F260" s="569" t="s">
        <v>17</v>
      </c>
      <c r="G260" s="103">
        <v>1.1000000000000001</v>
      </c>
      <c r="H260" s="123" t="s">
        <v>17</v>
      </c>
      <c r="I260" s="123" t="s">
        <v>706</v>
      </c>
    </row>
    <row r="261" spans="2:9" s="159" customFormat="1" ht="31.5">
      <c r="B261" s="582">
        <v>109</v>
      </c>
      <c r="C261" s="262" t="s">
        <v>921</v>
      </c>
      <c r="D261" s="594" t="s">
        <v>17</v>
      </c>
      <c r="E261" s="120" t="s">
        <v>17</v>
      </c>
      <c r="F261" s="625" t="s">
        <v>17</v>
      </c>
      <c r="G261" s="594">
        <v>11.7</v>
      </c>
      <c r="H261" s="123" t="s">
        <v>17</v>
      </c>
      <c r="I261" s="123" t="s">
        <v>17</v>
      </c>
    </row>
    <row r="262" spans="2:9" s="159" customFormat="1">
      <c r="B262" s="582">
        <v>110</v>
      </c>
      <c r="C262" s="262" t="s">
        <v>922</v>
      </c>
      <c r="D262" s="568">
        <v>0.45</v>
      </c>
      <c r="E262" s="588" t="s">
        <v>17</v>
      </c>
      <c r="F262" s="569">
        <v>0.45</v>
      </c>
      <c r="G262" s="103">
        <v>0.72</v>
      </c>
      <c r="H262" s="123" t="s">
        <v>17</v>
      </c>
      <c r="I262" s="123" t="s">
        <v>17</v>
      </c>
    </row>
    <row r="263" spans="2:9" s="159" customFormat="1">
      <c r="B263" s="582">
        <v>111</v>
      </c>
      <c r="C263" s="262" t="s">
        <v>923</v>
      </c>
      <c r="D263" s="568" t="s">
        <v>17</v>
      </c>
      <c r="E263" s="588" t="s">
        <v>17</v>
      </c>
      <c r="F263" s="589" t="s">
        <v>17</v>
      </c>
      <c r="G263" s="103">
        <v>0.03</v>
      </c>
      <c r="H263" s="123" t="s">
        <v>17</v>
      </c>
      <c r="I263" s="123" t="s">
        <v>17</v>
      </c>
    </row>
    <row r="264" spans="2:9" s="159" customFormat="1">
      <c r="B264" s="582">
        <v>112</v>
      </c>
      <c r="C264" s="262" t="s">
        <v>924</v>
      </c>
      <c r="D264" s="568" t="s">
        <v>17</v>
      </c>
      <c r="E264" s="588" t="s">
        <v>17</v>
      </c>
      <c r="F264" s="589" t="s">
        <v>17</v>
      </c>
      <c r="G264" s="588">
        <v>0.32</v>
      </c>
      <c r="H264" s="123" t="s">
        <v>17</v>
      </c>
      <c r="I264" s="123" t="s">
        <v>17</v>
      </c>
    </row>
    <row r="265" spans="2:9" s="159" customFormat="1">
      <c r="B265" s="582">
        <v>113</v>
      </c>
      <c r="C265" s="262" t="s">
        <v>925</v>
      </c>
      <c r="D265" s="568">
        <v>1.57</v>
      </c>
      <c r="E265" s="588">
        <v>14.13</v>
      </c>
      <c r="F265" s="569">
        <v>15.7</v>
      </c>
      <c r="G265" s="103">
        <v>15.5</v>
      </c>
      <c r="H265" s="123" t="s">
        <v>17</v>
      </c>
      <c r="I265" s="123" t="s">
        <v>17</v>
      </c>
    </row>
    <row r="266" spans="2:9" s="159" customFormat="1" ht="31.5">
      <c r="B266" s="582">
        <v>114</v>
      </c>
      <c r="C266" s="262" t="s">
        <v>926</v>
      </c>
      <c r="D266" s="594">
        <v>2.06</v>
      </c>
      <c r="E266" s="120" t="s">
        <v>574</v>
      </c>
      <c r="F266" s="625">
        <v>2.06</v>
      </c>
      <c r="G266" s="594">
        <v>1.62</v>
      </c>
      <c r="H266" s="123" t="s">
        <v>17</v>
      </c>
      <c r="I266" s="123" t="s">
        <v>17</v>
      </c>
    </row>
    <row r="267" spans="2:9" s="159" customFormat="1">
      <c r="B267" s="582">
        <v>115</v>
      </c>
      <c r="C267" s="262" t="s">
        <v>927</v>
      </c>
      <c r="D267" s="568" t="s">
        <v>17</v>
      </c>
      <c r="E267" s="588" t="s">
        <v>17</v>
      </c>
      <c r="F267" s="589" t="s">
        <v>17</v>
      </c>
      <c r="G267" s="103">
        <v>0.45</v>
      </c>
      <c r="H267" s="123" t="s">
        <v>17</v>
      </c>
      <c r="I267" s="123" t="s">
        <v>17</v>
      </c>
    </row>
    <row r="268" spans="2:9" s="529" customFormat="1">
      <c r="B268" s="872" t="s">
        <v>764</v>
      </c>
      <c r="C268" s="872"/>
      <c r="D268" s="872"/>
      <c r="E268" s="872"/>
      <c r="F268" s="872"/>
      <c r="G268" s="872"/>
      <c r="H268" s="872"/>
      <c r="I268" s="872"/>
    </row>
    <row r="269" spans="2:9">
      <c r="B269" s="914" t="s">
        <v>765</v>
      </c>
      <c r="C269" s="914"/>
      <c r="D269" s="914"/>
      <c r="E269" s="914"/>
      <c r="F269" s="914"/>
      <c r="G269" s="914"/>
      <c r="H269" s="914"/>
      <c r="I269" s="914"/>
    </row>
    <row r="270" spans="2:9">
      <c r="B270" s="530" t="s">
        <v>766</v>
      </c>
      <c r="C270" s="182"/>
      <c r="D270" s="868" t="s">
        <v>767</v>
      </c>
      <c r="E270" s="868"/>
      <c r="F270" s="868"/>
      <c r="G270" s="868"/>
      <c r="H270" s="821" t="s">
        <v>768</v>
      </c>
      <c r="I270" s="931"/>
    </row>
    <row r="271" spans="2:9">
      <c r="B271" s="945">
        <v>1</v>
      </c>
      <c r="C271" s="946"/>
      <c r="D271" s="945">
        <v>2</v>
      </c>
      <c r="E271" s="873"/>
      <c r="F271" s="873"/>
      <c r="G271" s="946"/>
      <c r="H271" s="901">
        <v>3</v>
      </c>
      <c r="I271" s="902"/>
    </row>
    <row r="272" spans="2:9">
      <c r="B272" s="531"/>
      <c r="C272" s="532"/>
      <c r="D272" s="872" t="s">
        <v>72</v>
      </c>
      <c r="E272" s="872"/>
      <c r="F272" s="872"/>
      <c r="G272" s="947" t="s">
        <v>73</v>
      </c>
      <c r="H272" s="947" t="s">
        <v>72</v>
      </c>
      <c r="I272" s="947" t="s">
        <v>73</v>
      </c>
    </row>
    <row r="273" spans="1:9" s="394" customFormat="1" ht="78.75">
      <c r="B273" s="533"/>
      <c r="C273" s="534"/>
      <c r="D273" s="277" t="s">
        <v>790</v>
      </c>
      <c r="E273" s="277" t="s">
        <v>770</v>
      </c>
      <c r="F273" s="288" t="s">
        <v>771</v>
      </c>
      <c r="G273" s="948"/>
      <c r="H273" s="948"/>
      <c r="I273" s="948"/>
    </row>
    <row r="274" spans="1:9">
      <c r="B274" s="949"/>
      <c r="C274" s="950"/>
      <c r="D274" s="951" t="s">
        <v>631</v>
      </c>
      <c r="E274" s="952"/>
      <c r="F274" s="952"/>
      <c r="G274" s="952"/>
      <c r="H274" s="952"/>
      <c r="I274" s="953"/>
    </row>
    <row r="275" spans="1:9" s="159" customFormat="1">
      <c r="B275" s="535" t="s">
        <v>807</v>
      </c>
      <c r="C275" s="827" t="s">
        <v>817</v>
      </c>
      <c r="D275" s="827"/>
      <c r="E275" s="827"/>
      <c r="F275" s="827"/>
      <c r="G275" s="827"/>
      <c r="H275" s="827"/>
      <c r="I275" s="827"/>
    </row>
    <row r="276" spans="1:9" s="159" customFormat="1">
      <c r="B276" s="582">
        <v>116</v>
      </c>
      <c r="C276" s="262" t="s">
        <v>928</v>
      </c>
      <c r="D276" s="568">
        <v>0.03</v>
      </c>
      <c r="E276" s="588" t="s">
        <v>17</v>
      </c>
      <c r="F276" s="589">
        <v>0.03</v>
      </c>
      <c r="G276" s="103" t="s">
        <v>17</v>
      </c>
      <c r="H276" s="123" t="s">
        <v>17</v>
      </c>
      <c r="I276" s="123" t="s">
        <v>17</v>
      </c>
    </row>
    <row r="277" spans="1:9" s="159" customFormat="1" ht="31.5">
      <c r="B277" s="582">
        <v>117</v>
      </c>
      <c r="C277" s="638" t="s">
        <v>929</v>
      </c>
      <c r="D277" s="636">
        <v>2.4900000000000002</v>
      </c>
      <c r="E277" s="120" t="s">
        <v>574</v>
      </c>
      <c r="F277" s="637">
        <v>2.4900000000000002</v>
      </c>
      <c r="G277" s="103">
        <v>2.27</v>
      </c>
      <c r="H277" s="639" t="s">
        <v>17</v>
      </c>
      <c r="I277" s="639" t="s">
        <v>17</v>
      </c>
    </row>
    <row r="278" spans="1:9" s="159" customFormat="1" ht="31.5">
      <c r="B278" s="582">
        <v>118</v>
      </c>
      <c r="C278" s="262" t="s">
        <v>930</v>
      </c>
      <c r="D278" s="594">
        <v>0.56000000000000005</v>
      </c>
      <c r="E278" s="120" t="s">
        <v>574</v>
      </c>
      <c r="F278" s="620">
        <v>0.56000000000000005</v>
      </c>
      <c r="G278" s="594">
        <v>0.54</v>
      </c>
      <c r="H278" s="123" t="s">
        <v>17</v>
      </c>
      <c r="I278" s="123" t="s">
        <v>17</v>
      </c>
    </row>
    <row r="279" spans="1:9" s="159" customFormat="1">
      <c r="B279" s="582">
        <v>119</v>
      </c>
      <c r="C279" s="262" t="s">
        <v>931</v>
      </c>
      <c r="D279" s="611">
        <v>0.13</v>
      </c>
      <c r="E279" s="120" t="s">
        <v>574</v>
      </c>
      <c r="F279" s="632">
        <v>0.13</v>
      </c>
      <c r="G279" s="103">
        <v>0.1</v>
      </c>
      <c r="H279" s="123" t="s">
        <v>17</v>
      </c>
      <c r="I279" s="123" t="s">
        <v>17</v>
      </c>
    </row>
    <row r="280" spans="1:9" s="159" customFormat="1" ht="47.25">
      <c r="B280" s="582">
        <v>120</v>
      </c>
      <c r="C280" s="262" t="s">
        <v>932</v>
      </c>
      <c r="D280" s="611" t="s">
        <v>17</v>
      </c>
      <c r="E280" s="120">
        <v>0.27</v>
      </c>
      <c r="F280" s="632">
        <v>0.27</v>
      </c>
      <c r="G280" s="103" t="s">
        <v>17</v>
      </c>
      <c r="H280" s="123" t="s">
        <v>17</v>
      </c>
      <c r="I280" s="123" t="s">
        <v>17</v>
      </c>
    </row>
    <row r="281" spans="1:9" s="159" customFormat="1">
      <c r="B281" s="582">
        <v>121</v>
      </c>
      <c r="C281" s="262" t="s">
        <v>933</v>
      </c>
      <c r="D281" s="636">
        <v>0.08</v>
      </c>
      <c r="E281" s="120" t="s">
        <v>17</v>
      </c>
      <c r="F281" s="76">
        <v>0.08</v>
      </c>
      <c r="G281" s="103">
        <v>0.08</v>
      </c>
      <c r="H281" s="123" t="s">
        <v>17</v>
      </c>
      <c r="I281" s="123" t="s">
        <v>17</v>
      </c>
    </row>
    <row r="282" spans="1:9" s="159" customFormat="1" ht="31.5">
      <c r="B282" s="582">
        <v>122</v>
      </c>
      <c r="C282" s="262" t="s">
        <v>934</v>
      </c>
      <c r="D282" s="594">
        <v>14.06</v>
      </c>
      <c r="E282" s="120">
        <v>126.56</v>
      </c>
      <c r="F282" s="620">
        <f>E282+D282</f>
        <v>140.62</v>
      </c>
      <c r="G282" s="594">
        <v>55.31</v>
      </c>
      <c r="H282" s="123" t="s">
        <v>17</v>
      </c>
      <c r="I282" s="123" t="s">
        <v>17</v>
      </c>
    </row>
    <row r="283" spans="1:9" s="159" customFormat="1" ht="31.5">
      <c r="A283" s="640"/>
      <c r="B283" s="582">
        <v>123</v>
      </c>
      <c r="C283" s="262" t="s">
        <v>935</v>
      </c>
      <c r="D283" s="154">
        <v>2.84</v>
      </c>
      <c r="E283" s="581">
        <v>25.53</v>
      </c>
      <c r="F283" s="76">
        <f>E283+D283</f>
        <v>28.37</v>
      </c>
      <c r="G283" s="103">
        <v>24.58</v>
      </c>
      <c r="H283" s="123" t="s">
        <v>17</v>
      </c>
      <c r="I283" s="123" t="s">
        <v>17</v>
      </c>
    </row>
    <row r="284" spans="1:9" s="159" customFormat="1" ht="31.5">
      <c r="A284" s="640"/>
      <c r="B284" s="582">
        <v>124</v>
      </c>
      <c r="C284" s="262" t="s">
        <v>936</v>
      </c>
      <c r="D284" s="588">
        <v>4.5599999999999996</v>
      </c>
      <c r="E284" s="581">
        <v>40.99</v>
      </c>
      <c r="F284" s="76">
        <v>45.55</v>
      </c>
      <c r="G284" s="103">
        <v>72.81</v>
      </c>
      <c r="H284" s="123" t="s">
        <v>17</v>
      </c>
      <c r="I284" s="123" t="s">
        <v>17</v>
      </c>
    </row>
    <row r="285" spans="1:9" s="529" customFormat="1">
      <c r="B285" s="872" t="s">
        <v>764</v>
      </c>
      <c r="C285" s="872"/>
      <c r="D285" s="872"/>
      <c r="E285" s="872"/>
      <c r="F285" s="872"/>
      <c r="G285" s="872"/>
      <c r="H285" s="872"/>
      <c r="I285" s="872"/>
    </row>
    <row r="286" spans="1:9">
      <c r="B286" s="914" t="s">
        <v>765</v>
      </c>
      <c r="C286" s="914"/>
      <c r="D286" s="914"/>
      <c r="E286" s="914"/>
      <c r="F286" s="914"/>
      <c r="G286" s="914"/>
      <c r="H286" s="914"/>
      <c r="I286" s="914"/>
    </row>
    <row r="287" spans="1:9">
      <c r="B287" s="530" t="s">
        <v>766</v>
      </c>
      <c r="C287" s="182"/>
      <c r="D287" s="868" t="s">
        <v>767</v>
      </c>
      <c r="E287" s="868"/>
      <c r="F287" s="868"/>
      <c r="G287" s="868"/>
      <c r="H287" s="821" t="s">
        <v>768</v>
      </c>
      <c r="I287" s="931"/>
    </row>
    <row r="288" spans="1:9">
      <c r="B288" s="945">
        <v>1</v>
      </c>
      <c r="C288" s="946"/>
      <c r="D288" s="945">
        <v>2</v>
      </c>
      <c r="E288" s="873"/>
      <c r="F288" s="873"/>
      <c r="G288" s="946"/>
      <c r="H288" s="901">
        <v>3</v>
      </c>
      <c r="I288" s="902"/>
    </row>
    <row r="289" spans="1:9">
      <c r="B289" s="531"/>
      <c r="C289" s="532"/>
      <c r="D289" s="872" t="s">
        <v>72</v>
      </c>
      <c r="E289" s="872"/>
      <c r="F289" s="872"/>
      <c r="G289" s="947" t="s">
        <v>73</v>
      </c>
      <c r="H289" s="947" t="s">
        <v>72</v>
      </c>
      <c r="I289" s="947" t="s">
        <v>73</v>
      </c>
    </row>
    <row r="290" spans="1:9" s="394" customFormat="1" ht="78.75">
      <c r="B290" s="533"/>
      <c r="C290" s="534"/>
      <c r="D290" s="277" t="s">
        <v>790</v>
      </c>
      <c r="E290" s="277" t="s">
        <v>770</v>
      </c>
      <c r="F290" s="288" t="s">
        <v>771</v>
      </c>
      <c r="G290" s="948"/>
      <c r="H290" s="948"/>
      <c r="I290" s="948"/>
    </row>
    <row r="291" spans="1:9">
      <c r="B291" s="949"/>
      <c r="C291" s="950"/>
      <c r="D291" s="951" t="s">
        <v>631</v>
      </c>
      <c r="E291" s="952"/>
      <c r="F291" s="952"/>
      <c r="G291" s="952"/>
      <c r="H291" s="952"/>
      <c r="I291" s="953"/>
    </row>
    <row r="292" spans="1:9" s="159" customFormat="1">
      <c r="B292" s="535" t="s">
        <v>807</v>
      </c>
      <c r="C292" s="827" t="s">
        <v>817</v>
      </c>
      <c r="D292" s="827"/>
      <c r="E292" s="827"/>
      <c r="F292" s="827"/>
      <c r="G292" s="827"/>
      <c r="H292" s="827"/>
      <c r="I292" s="827"/>
    </row>
    <row r="293" spans="1:9" s="159" customFormat="1">
      <c r="A293" s="640"/>
      <c r="B293" s="582">
        <v>125</v>
      </c>
      <c r="C293" s="262" t="s">
        <v>937</v>
      </c>
      <c r="D293" s="594">
        <v>35.840000000000003</v>
      </c>
      <c r="E293" s="120">
        <v>48.68</v>
      </c>
      <c r="F293" s="625">
        <v>84.52</v>
      </c>
      <c r="G293" s="594">
        <v>138.51</v>
      </c>
      <c r="H293" s="123" t="s">
        <v>17</v>
      </c>
      <c r="I293" s="123" t="s">
        <v>17</v>
      </c>
    </row>
    <row r="294" spans="1:9" s="159" customFormat="1" ht="31.5">
      <c r="A294" s="640"/>
      <c r="B294" s="582">
        <v>126</v>
      </c>
      <c r="C294" s="262" t="s">
        <v>938</v>
      </c>
      <c r="D294" s="154">
        <v>3.81</v>
      </c>
      <c r="E294" s="120" t="s">
        <v>574</v>
      </c>
      <c r="F294" s="622">
        <v>3.81</v>
      </c>
      <c r="G294" s="103">
        <v>2.95</v>
      </c>
      <c r="H294" s="123" t="s">
        <v>17</v>
      </c>
      <c r="I294" s="123" t="s">
        <v>17</v>
      </c>
    </row>
    <row r="295" spans="1:9" s="159" customFormat="1">
      <c r="A295" s="640"/>
      <c r="B295" s="582">
        <v>127</v>
      </c>
      <c r="C295" s="262" t="s">
        <v>939</v>
      </c>
      <c r="D295" s="154" t="s">
        <v>17</v>
      </c>
      <c r="E295" s="120">
        <v>1.27</v>
      </c>
      <c r="F295" s="625">
        <v>1.27</v>
      </c>
      <c r="G295" s="103">
        <v>1.59</v>
      </c>
      <c r="H295" s="123" t="s">
        <v>17</v>
      </c>
      <c r="I295" s="123" t="s">
        <v>17</v>
      </c>
    </row>
    <row r="296" spans="1:9" s="159" customFormat="1" ht="63">
      <c r="A296" s="640"/>
      <c r="B296" s="582">
        <v>128</v>
      </c>
      <c r="C296" s="262" t="s">
        <v>940</v>
      </c>
      <c r="D296" s="594">
        <v>0.57999999999999996</v>
      </c>
      <c r="E296" s="120">
        <v>5.24</v>
      </c>
      <c r="F296" s="620">
        <v>5.82</v>
      </c>
      <c r="G296" s="594" t="s">
        <v>17</v>
      </c>
      <c r="H296" s="123" t="s">
        <v>17</v>
      </c>
      <c r="I296" s="123" t="s">
        <v>17</v>
      </c>
    </row>
    <row r="297" spans="1:9" s="159" customFormat="1" ht="47.25">
      <c r="A297" s="640"/>
      <c r="B297" s="582">
        <v>129</v>
      </c>
      <c r="C297" s="262" t="s">
        <v>941</v>
      </c>
      <c r="D297" s="594">
        <v>0.04</v>
      </c>
      <c r="E297" s="120">
        <v>0.31</v>
      </c>
      <c r="F297" s="620">
        <v>0.35</v>
      </c>
      <c r="G297" s="594" t="s">
        <v>17</v>
      </c>
      <c r="H297" s="123" t="s">
        <v>17</v>
      </c>
      <c r="I297" s="123" t="s">
        <v>17</v>
      </c>
    </row>
    <row r="298" spans="1:9" s="159" customFormat="1" ht="31.5">
      <c r="A298" s="640"/>
      <c r="B298" s="582">
        <v>130</v>
      </c>
      <c r="C298" s="262" t="s">
        <v>942</v>
      </c>
      <c r="D298" s="594" t="s">
        <v>17</v>
      </c>
      <c r="E298" s="120">
        <v>0.86</v>
      </c>
      <c r="F298" s="620">
        <v>0.86</v>
      </c>
      <c r="G298" s="594" t="s">
        <v>17</v>
      </c>
      <c r="H298" s="123" t="s">
        <v>17</v>
      </c>
      <c r="I298" s="123" t="s">
        <v>17</v>
      </c>
    </row>
    <row r="299" spans="1:9" s="159" customFormat="1">
      <c r="A299" s="640"/>
      <c r="B299" s="590"/>
      <c r="C299" s="613"/>
      <c r="D299" s="628"/>
      <c r="E299" s="621"/>
      <c r="F299" s="634"/>
      <c r="G299" s="628"/>
      <c r="H299" s="566"/>
      <c r="I299" s="566"/>
    </row>
    <row r="300" spans="1:9" s="159" customFormat="1">
      <c r="A300" s="640"/>
      <c r="B300" s="641"/>
    </row>
    <row r="301" spans="1:9" s="159" customFormat="1">
      <c r="A301" s="640"/>
      <c r="B301" s="954" t="s">
        <v>943</v>
      </c>
      <c r="C301" s="954"/>
      <c r="D301" s="954"/>
      <c r="E301" s="954"/>
      <c r="F301" s="954"/>
      <c r="G301" s="954"/>
      <c r="H301" s="954"/>
      <c r="I301" s="954"/>
    </row>
    <row r="302" spans="1:9" s="529" customFormat="1">
      <c r="B302" s="872" t="s">
        <v>764</v>
      </c>
      <c r="C302" s="872"/>
      <c r="D302" s="872"/>
      <c r="E302" s="872"/>
      <c r="F302" s="872"/>
      <c r="G302" s="872"/>
      <c r="H302" s="872"/>
      <c r="I302" s="872"/>
    </row>
    <row r="303" spans="1:9">
      <c r="B303" s="914" t="s">
        <v>765</v>
      </c>
      <c r="C303" s="914"/>
      <c r="D303" s="914"/>
      <c r="E303" s="914"/>
      <c r="F303" s="914"/>
      <c r="G303" s="914"/>
      <c r="H303" s="914"/>
      <c r="I303" s="914"/>
    </row>
    <row r="304" spans="1:9">
      <c r="B304" s="530" t="s">
        <v>766</v>
      </c>
      <c r="C304" s="182"/>
      <c r="D304" s="868" t="s">
        <v>767</v>
      </c>
      <c r="E304" s="868"/>
      <c r="F304" s="868"/>
      <c r="G304" s="868"/>
      <c r="H304" s="821" t="s">
        <v>768</v>
      </c>
      <c r="I304" s="931"/>
    </row>
    <row r="305" spans="1:9">
      <c r="B305" s="945">
        <v>1</v>
      </c>
      <c r="C305" s="946"/>
      <c r="D305" s="945">
        <v>2</v>
      </c>
      <c r="E305" s="873"/>
      <c r="F305" s="873"/>
      <c r="G305" s="946"/>
      <c r="H305" s="901">
        <v>3</v>
      </c>
      <c r="I305" s="902"/>
    </row>
    <row r="306" spans="1:9">
      <c r="B306" s="531"/>
      <c r="C306" s="532"/>
      <c r="D306" s="872" t="s">
        <v>73</v>
      </c>
      <c r="E306" s="872"/>
      <c r="F306" s="872"/>
      <c r="G306" s="947" t="s">
        <v>73</v>
      </c>
      <c r="H306" s="947" t="s">
        <v>72</v>
      </c>
      <c r="I306" s="947" t="s">
        <v>73</v>
      </c>
    </row>
    <row r="307" spans="1:9" s="394" customFormat="1" ht="78.75">
      <c r="B307" s="533"/>
      <c r="C307" s="534"/>
      <c r="D307" s="277" t="s">
        <v>790</v>
      </c>
      <c r="E307" s="277" t="s">
        <v>770</v>
      </c>
      <c r="F307" s="288" t="s">
        <v>771</v>
      </c>
      <c r="G307" s="948"/>
      <c r="H307" s="948"/>
      <c r="I307" s="948"/>
    </row>
    <row r="308" spans="1:9">
      <c r="B308" s="949"/>
      <c r="C308" s="950"/>
      <c r="D308" s="951" t="s">
        <v>631</v>
      </c>
      <c r="E308" s="952"/>
      <c r="F308" s="952"/>
      <c r="G308" s="952"/>
      <c r="H308" s="952"/>
      <c r="I308" s="953"/>
    </row>
    <row r="309" spans="1:9" s="159" customFormat="1">
      <c r="B309" s="535" t="s">
        <v>807</v>
      </c>
      <c r="C309" s="827" t="s">
        <v>817</v>
      </c>
      <c r="D309" s="827"/>
      <c r="E309" s="827"/>
      <c r="F309" s="827"/>
      <c r="G309" s="827"/>
      <c r="H309" s="827"/>
      <c r="I309" s="827"/>
    </row>
    <row r="310" spans="1:9" s="642" customFormat="1">
      <c r="B310" s="643" t="s">
        <v>944</v>
      </c>
      <c r="C310" s="644" t="s">
        <v>945</v>
      </c>
      <c r="D310" s="507" t="s">
        <v>17</v>
      </c>
      <c r="E310" s="507" t="s">
        <v>17</v>
      </c>
      <c r="F310" s="507" t="s">
        <v>17</v>
      </c>
      <c r="G310" s="507" t="s">
        <v>17</v>
      </c>
      <c r="H310" s="507" t="s">
        <v>17</v>
      </c>
      <c r="I310" s="507" t="s">
        <v>17</v>
      </c>
    </row>
    <row r="311" spans="1:9" s="647" customFormat="1" ht="30">
      <c r="A311" s="645"/>
      <c r="B311" s="646" t="s">
        <v>946</v>
      </c>
      <c r="C311" s="644" t="s">
        <v>947</v>
      </c>
      <c r="D311" s="266">
        <v>1.19</v>
      </c>
      <c r="E311" s="266">
        <v>1.46</v>
      </c>
      <c r="F311" s="264">
        <v>2.65</v>
      </c>
      <c r="G311" s="507">
        <v>14.14</v>
      </c>
      <c r="H311" s="507" t="s">
        <v>17</v>
      </c>
      <c r="I311" s="507" t="s">
        <v>17</v>
      </c>
    </row>
    <row r="312" spans="1:9" s="647" customFormat="1" ht="30">
      <c r="A312" s="645"/>
      <c r="B312" s="646" t="s">
        <v>948</v>
      </c>
      <c r="C312" s="644" t="s">
        <v>949</v>
      </c>
      <c r="D312" s="507" t="s">
        <v>17</v>
      </c>
      <c r="E312" s="266">
        <v>0.03</v>
      </c>
      <c r="F312" s="264">
        <v>0.03</v>
      </c>
      <c r="G312" s="507" t="s">
        <v>17</v>
      </c>
      <c r="H312" s="507" t="s">
        <v>17</v>
      </c>
      <c r="I312" s="507" t="s">
        <v>17</v>
      </c>
    </row>
    <row r="313" spans="1:9" s="647" customFormat="1" ht="30">
      <c r="A313" s="645"/>
      <c r="B313" s="646" t="s">
        <v>950</v>
      </c>
      <c r="C313" s="644" t="s">
        <v>951</v>
      </c>
      <c r="D313" s="266">
        <v>0.54</v>
      </c>
      <c r="E313" s="266">
        <v>25.28</v>
      </c>
      <c r="F313" s="264">
        <v>25.28</v>
      </c>
      <c r="G313" s="507" t="s">
        <v>17</v>
      </c>
      <c r="H313" s="507" t="s">
        <v>17</v>
      </c>
      <c r="I313" s="507" t="s">
        <v>17</v>
      </c>
    </row>
    <row r="314" spans="1:9" s="642" customFormat="1" ht="30">
      <c r="B314" s="648">
        <v>135</v>
      </c>
      <c r="C314" s="649" t="s">
        <v>952</v>
      </c>
      <c r="D314" s="594" t="s">
        <v>17</v>
      </c>
      <c r="E314" s="120" t="s">
        <v>17</v>
      </c>
      <c r="F314" s="625" t="s">
        <v>17</v>
      </c>
      <c r="G314" s="594">
        <v>8.56</v>
      </c>
      <c r="H314" s="123" t="s">
        <v>17</v>
      </c>
      <c r="I314" s="123" t="s">
        <v>17</v>
      </c>
    </row>
    <row r="315" spans="1:9" s="642" customFormat="1" ht="30">
      <c r="B315" s="648">
        <v>136</v>
      </c>
      <c r="C315" s="649" t="s">
        <v>953</v>
      </c>
      <c r="D315" s="594">
        <v>0.54</v>
      </c>
      <c r="E315" s="120" t="s">
        <v>17</v>
      </c>
      <c r="F315" s="620">
        <v>0.54</v>
      </c>
      <c r="G315" s="594">
        <v>0.16</v>
      </c>
      <c r="H315" s="123" t="s">
        <v>17</v>
      </c>
      <c r="I315" s="123" t="s">
        <v>17</v>
      </c>
    </row>
    <row r="316" spans="1:9" s="642" customFormat="1" ht="30">
      <c r="B316" s="648">
        <v>137</v>
      </c>
      <c r="C316" s="649" t="s">
        <v>954</v>
      </c>
      <c r="D316" s="594">
        <v>0.32</v>
      </c>
      <c r="E316" s="120" t="s">
        <v>17</v>
      </c>
      <c r="F316" s="620">
        <v>0.32</v>
      </c>
      <c r="G316" s="594" t="s">
        <v>17</v>
      </c>
      <c r="H316" s="123" t="s">
        <v>17</v>
      </c>
      <c r="I316" s="123" t="s">
        <v>17</v>
      </c>
    </row>
    <row r="317" spans="1:9" s="642" customFormat="1">
      <c r="B317" s="648">
        <v>138</v>
      </c>
      <c r="C317" s="649" t="s">
        <v>955</v>
      </c>
      <c r="D317" s="594">
        <v>2.25</v>
      </c>
      <c r="E317" s="120" t="s">
        <v>17</v>
      </c>
      <c r="F317" s="620">
        <v>2.25</v>
      </c>
      <c r="G317" s="594">
        <v>2.36</v>
      </c>
      <c r="H317" s="123">
        <v>2.25</v>
      </c>
      <c r="I317" s="123" t="s">
        <v>17</v>
      </c>
    </row>
    <row r="318" spans="1:9" s="642" customFormat="1">
      <c r="B318" s="648">
        <v>139</v>
      </c>
      <c r="C318" s="649" t="s">
        <v>956</v>
      </c>
      <c r="D318" s="581">
        <v>2.42</v>
      </c>
      <c r="E318" s="588" t="s">
        <v>17</v>
      </c>
      <c r="F318" s="76">
        <v>2.42</v>
      </c>
      <c r="G318" s="103">
        <v>3.78</v>
      </c>
      <c r="H318" s="123" t="s">
        <v>17</v>
      </c>
      <c r="I318" s="123" t="s">
        <v>17</v>
      </c>
    </row>
    <row r="319" spans="1:9" s="642" customFormat="1" ht="30">
      <c r="B319" s="648">
        <v>140</v>
      </c>
      <c r="C319" s="649" t="s">
        <v>957</v>
      </c>
      <c r="D319" s="581">
        <v>1.35</v>
      </c>
      <c r="E319" s="588" t="s">
        <v>706</v>
      </c>
      <c r="F319" s="76">
        <v>1.35</v>
      </c>
      <c r="G319" s="103">
        <v>1.43</v>
      </c>
      <c r="H319" s="123" t="s">
        <v>17</v>
      </c>
      <c r="I319" s="123" t="s">
        <v>17</v>
      </c>
    </row>
    <row r="320" spans="1:9" s="529" customFormat="1">
      <c r="B320" s="872" t="s">
        <v>764</v>
      </c>
      <c r="C320" s="872"/>
      <c r="D320" s="872"/>
      <c r="E320" s="872"/>
      <c r="F320" s="872"/>
      <c r="G320" s="872"/>
      <c r="H320" s="872"/>
      <c r="I320" s="872"/>
    </row>
    <row r="321" spans="1:9">
      <c r="B321" s="914" t="s">
        <v>765</v>
      </c>
      <c r="C321" s="914"/>
      <c r="D321" s="914"/>
      <c r="E321" s="914"/>
      <c r="F321" s="914"/>
      <c r="G321" s="914"/>
      <c r="H321" s="914"/>
      <c r="I321" s="914"/>
    </row>
    <row r="322" spans="1:9">
      <c r="B322" s="530" t="s">
        <v>766</v>
      </c>
      <c r="C322" s="182"/>
      <c r="D322" s="868" t="s">
        <v>767</v>
      </c>
      <c r="E322" s="868"/>
      <c r="F322" s="868"/>
      <c r="G322" s="868"/>
      <c r="H322" s="821" t="s">
        <v>768</v>
      </c>
      <c r="I322" s="931"/>
    </row>
    <row r="323" spans="1:9">
      <c r="B323" s="945">
        <v>1</v>
      </c>
      <c r="C323" s="946"/>
      <c r="D323" s="945">
        <v>2</v>
      </c>
      <c r="E323" s="873"/>
      <c r="F323" s="873"/>
      <c r="G323" s="946"/>
      <c r="H323" s="901">
        <v>3</v>
      </c>
      <c r="I323" s="902"/>
    </row>
    <row r="324" spans="1:9">
      <c r="B324" s="531"/>
      <c r="C324" s="532"/>
      <c r="D324" s="872" t="s">
        <v>73</v>
      </c>
      <c r="E324" s="872"/>
      <c r="F324" s="872"/>
      <c r="G324" s="947" t="s">
        <v>73</v>
      </c>
      <c r="H324" s="947" t="s">
        <v>72</v>
      </c>
      <c r="I324" s="947" t="s">
        <v>73</v>
      </c>
    </row>
    <row r="325" spans="1:9" s="394" customFormat="1" ht="78.75">
      <c r="B325" s="533"/>
      <c r="C325" s="534"/>
      <c r="D325" s="277" t="s">
        <v>790</v>
      </c>
      <c r="E325" s="277" t="s">
        <v>770</v>
      </c>
      <c r="F325" s="288" t="s">
        <v>771</v>
      </c>
      <c r="G325" s="948"/>
      <c r="H325" s="948"/>
      <c r="I325" s="948"/>
    </row>
    <row r="326" spans="1:9">
      <c r="B326" s="949"/>
      <c r="C326" s="950"/>
      <c r="D326" s="951" t="s">
        <v>631</v>
      </c>
      <c r="E326" s="952"/>
      <c r="F326" s="952"/>
      <c r="G326" s="952"/>
      <c r="H326" s="952"/>
      <c r="I326" s="953"/>
    </row>
    <row r="327" spans="1:9" s="159" customFormat="1">
      <c r="B327" s="535" t="s">
        <v>807</v>
      </c>
      <c r="C327" s="827" t="s">
        <v>817</v>
      </c>
      <c r="D327" s="827"/>
      <c r="E327" s="827"/>
      <c r="F327" s="827"/>
      <c r="G327" s="827"/>
      <c r="H327" s="827"/>
      <c r="I327" s="827"/>
    </row>
    <row r="328" spans="1:9" s="159" customFormat="1">
      <c r="B328" s="582">
        <v>141</v>
      </c>
      <c r="C328" s="262" t="s">
        <v>958</v>
      </c>
      <c r="D328" s="594" t="s">
        <v>17</v>
      </c>
      <c r="E328" s="120" t="s">
        <v>17</v>
      </c>
      <c r="F328" s="625" t="s">
        <v>17</v>
      </c>
      <c r="G328" s="594">
        <v>13.96</v>
      </c>
      <c r="H328" s="123" t="s">
        <v>17</v>
      </c>
      <c r="I328" s="123">
        <v>13.96</v>
      </c>
    </row>
    <row r="329" spans="1:9" s="159" customFormat="1" ht="31.5">
      <c r="B329" s="582">
        <v>142</v>
      </c>
      <c r="C329" s="262" t="s">
        <v>959</v>
      </c>
      <c r="D329" s="103">
        <v>5.71</v>
      </c>
      <c r="E329" s="120" t="s">
        <v>574</v>
      </c>
      <c r="F329" s="76">
        <v>5.71</v>
      </c>
      <c r="G329" s="103">
        <v>6.99</v>
      </c>
      <c r="H329" s="123" t="s">
        <v>17</v>
      </c>
      <c r="I329" s="123" t="s">
        <v>17</v>
      </c>
    </row>
    <row r="330" spans="1:9" s="159" customFormat="1" ht="31.5">
      <c r="B330" s="582">
        <v>143</v>
      </c>
      <c r="C330" s="262" t="s">
        <v>960</v>
      </c>
      <c r="D330" s="594">
        <v>14.49</v>
      </c>
      <c r="E330" s="120" t="s">
        <v>574</v>
      </c>
      <c r="F330" s="620">
        <v>14.49</v>
      </c>
      <c r="G330" s="594">
        <v>14.59</v>
      </c>
      <c r="H330" s="123" t="s">
        <v>17</v>
      </c>
      <c r="I330" s="123" t="s">
        <v>17</v>
      </c>
    </row>
    <row r="331" spans="1:9" ht="31.5">
      <c r="A331" s="157"/>
      <c r="B331" s="582">
        <v>144</v>
      </c>
      <c r="C331" s="259" t="s">
        <v>961</v>
      </c>
      <c r="D331" s="594">
        <v>0.17</v>
      </c>
      <c r="E331" s="120" t="s">
        <v>17</v>
      </c>
      <c r="F331" s="620">
        <v>0.17</v>
      </c>
      <c r="G331" s="594">
        <v>7.0000000000000007E-2</v>
      </c>
      <c r="H331" s="509" t="s">
        <v>17</v>
      </c>
      <c r="I331" s="509" t="s">
        <v>17</v>
      </c>
    </row>
    <row r="332" spans="1:9">
      <c r="A332" s="159"/>
      <c r="B332" s="582">
        <v>145</v>
      </c>
      <c r="C332" s="262" t="s">
        <v>962</v>
      </c>
      <c r="D332" s="154">
        <v>0.68</v>
      </c>
      <c r="E332" s="120" t="s">
        <v>574</v>
      </c>
      <c r="F332" s="622">
        <v>0.68</v>
      </c>
      <c r="G332" s="103">
        <v>0.79</v>
      </c>
      <c r="H332" s="123" t="s">
        <v>17</v>
      </c>
      <c r="I332" s="123" t="s">
        <v>17</v>
      </c>
    </row>
    <row r="333" spans="1:9" s="394" customFormat="1" ht="31.5">
      <c r="A333" s="159"/>
      <c r="B333" s="582">
        <v>146</v>
      </c>
      <c r="C333" s="262" t="s">
        <v>963</v>
      </c>
      <c r="D333" s="594">
        <v>33.299999999999997</v>
      </c>
      <c r="E333" s="120">
        <v>299.63</v>
      </c>
      <c r="F333" s="625">
        <v>332.93</v>
      </c>
      <c r="G333" s="594">
        <v>318.51</v>
      </c>
      <c r="H333" s="123">
        <v>330.62</v>
      </c>
      <c r="I333" s="123">
        <v>315.33999999999997</v>
      </c>
    </row>
    <row r="334" spans="1:9" s="159" customFormat="1" ht="47.25">
      <c r="B334" s="617" t="s">
        <v>964</v>
      </c>
      <c r="C334" s="266" t="s">
        <v>965</v>
      </c>
      <c r="D334" s="507" t="s">
        <v>17</v>
      </c>
      <c r="E334" s="403">
        <v>2.8</v>
      </c>
      <c r="F334" s="220">
        <v>2.8</v>
      </c>
      <c r="G334" s="507" t="s">
        <v>17</v>
      </c>
      <c r="H334" s="507" t="s">
        <v>17</v>
      </c>
      <c r="I334" s="507" t="s">
        <v>17</v>
      </c>
    </row>
    <row r="335" spans="1:9" s="159" customFormat="1">
      <c r="B335" s="650"/>
      <c r="C335" s="185"/>
      <c r="D335" s="651"/>
      <c r="E335" s="652"/>
      <c r="F335" s="653"/>
      <c r="G335" s="651"/>
      <c r="H335" s="651"/>
      <c r="I335" s="651"/>
    </row>
    <row r="336" spans="1:9" s="159" customFormat="1">
      <c r="B336" s="654"/>
      <c r="C336" s="191"/>
      <c r="D336" s="655"/>
      <c r="E336" s="656"/>
      <c r="F336" s="657"/>
      <c r="G336" s="655"/>
      <c r="H336" s="655"/>
      <c r="I336" s="655"/>
    </row>
    <row r="337" spans="2:9" s="159" customFormat="1">
      <c r="B337" s="955" t="s">
        <v>966</v>
      </c>
      <c r="C337" s="955"/>
      <c r="D337" s="955"/>
      <c r="E337" s="955"/>
      <c r="F337" s="955"/>
      <c r="G337" s="955"/>
      <c r="H337" s="955"/>
      <c r="I337" s="955"/>
    </row>
    <row r="338" spans="2:9" s="529" customFormat="1">
      <c r="B338" s="872" t="s">
        <v>764</v>
      </c>
      <c r="C338" s="872"/>
      <c r="D338" s="872"/>
      <c r="E338" s="872"/>
      <c r="F338" s="872"/>
      <c r="G338" s="872"/>
      <c r="H338" s="872"/>
      <c r="I338" s="872"/>
    </row>
    <row r="339" spans="2:9">
      <c r="B339" s="914" t="s">
        <v>765</v>
      </c>
      <c r="C339" s="914"/>
      <c r="D339" s="914"/>
      <c r="E339" s="914"/>
      <c r="F339" s="914"/>
      <c r="G339" s="914"/>
      <c r="H339" s="914"/>
      <c r="I339" s="914"/>
    </row>
    <row r="340" spans="2:9">
      <c r="B340" s="530" t="s">
        <v>766</v>
      </c>
      <c r="C340" s="182"/>
      <c r="D340" s="868" t="s">
        <v>767</v>
      </c>
      <c r="E340" s="868"/>
      <c r="F340" s="868"/>
      <c r="G340" s="868"/>
      <c r="H340" s="821" t="s">
        <v>768</v>
      </c>
      <c r="I340" s="931"/>
    </row>
    <row r="341" spans="2:9">
      <c r="B341" s="945">
        <v>1</v>
      </c>
      <c r="C341" s="946"/>
      <c r="D341" s="945">
        <v>2</v>
      </c>
      <c r="E341" s="873"/>
      <c r="F341" s="873"/>
      <c r="G341" s="946"/>
      <c r="H341" s="901">
        <v>3</v>
      </c>
      <c r="I341" s="902"/>
    </row>
    <row r="342" spans="2:9">
      <c r="B342" s="531"/>
      <c r="C342" s="532"/>
      <c r="D342" s="872" t="s">
        <v>73</v>
      </c>
      <c r="E342" s="872"/>
      <c r="F342" s="872"/>
      <c r="G342" s="947" t="s">
        <v>73</v>
      </c>
      <c r="H342" s="947" t="s">
        <v>72</v>
      </c>
      <c r="I342" s="947" t="s">
        <v>73</v>
      </c>
    </row>
    <row r="343" spans="2:9" s="394" customFormat="1" ht="78.75">
      <c r="B343" s="533"/>
      <c r="C343" s="534"/>
      <c r="D343" s="277" t="s">
        <v>790</v>
      </c>
      <c r="E343" s="277" t="s">
        <v>770</v>
      </c>
      <c r="F343" s="288" t="s">
        <v>771</v>
      </c>
      <c r="G343" s="948"/>
      <c r="H343" s="948"/>
      <c r="I343" s="948"/>
    </row>
    <row r="344" spans="2:9">
      <c r="B344" s="949"/>
      <c r="C344" s="950"/>
      <c r="D344" s="951" t="s">
        <v>631</v>
      </c>
      <c r="E344" s="952"/>
      <c r="F344" s="952"/>
      <c r="G344" s="952"/>
      <c r="H344" s="952"/>
      <c r="I344" s="953"/>
    </row>
    <row r="345" spans="2:9" s="159" customFormat="1">
      <c r="B345" s="535" t="s">
        <v>807</v>
      </c>
      <c r="C345" s="827" t="s">
        <v>817</v>
      </c>
      <c r="D345" s="827"/>
      <c r="E345" s="827"/>
      <c r="F345" s="827"/>
      <c r="G345" s="827"/>
      <c r="H345" s="827"/>
      <c r="I345" s="827"/>
    </row>
    <row r="346" spans="2:9" s="159" customFormat="1" ht="47.25">
      <c r="B346" s="617" t="s">
        <v>967</v>
      </c>
      <c r="C346" s="266" t="s">
        <v>968</v>
      </c>
      <c r="D346" s="507" t="s">
        <v>17</v>
      </c>
      <c r="E346" s="403">
        <v>1.8</v>
      </c>
      <c r="F346" s="220">
        <v>1.8</v>
      </c>
      <c r="G346" s="507" t="s">
        <v>17</v>
      </c>
      <c r="H346" s="507" t="s">
        <v>17</v>
      </c>
      <c r="I346" s="507" t="s">
        <v>17</v>
      </c>
    </row>
    <row r="347" spans="2:9" s="159" customFormat="1" ht="47.25">
      <c r="B347" s="617" t="s">
        <v>969</v>
      </c>
      <c r="C347" s="266" t="s">
        <v>970</v>
      </c>
      <c r="D347" s="507" t="s">
        <v>17</v>
      </c>
      <c r="E347" s="403">
        <v>1.2</v>
      </c>
      <c r="F347" s="220">
        <v>1.2</v>
      </c>
      <c r="G347" s="507" t="s">
        <v>17</v>
      </c>
      <c r="H347" s="507" t="s">
        <v>17</v>
      </c>
      <c r="I347" s="507" t="s">
        <v>17</v>
      </c>
    </row>
    <row r="348" spans="2:9" s="159" customFormat="1" ht="47.25">
      <c r="B348" s="617" t="s">
        <v>971</v>
      </c>
      <c r="C348" s="266" t="s">
        <v>972</v>
      </c>
      <c r="D348" s="507" t="s">
        <v>17</v>
      </c>
      <c r="E348" s="403">
        <v>0.7</v>
      </c>
      <c r="F348" s="220">
        <v>0.7</v>
      </c>
      <c r="G348" s="507" t="s">
        <v>17</v>
      </c>
      <c r="H348" s="507" t="s">
        <v>17</v>
      </c>
      <c r="I348" s="507" t="s">
        <v>17</v>
      </c>
    </row>
    <row r="349" spans="2:9" s="159" customFormat="1" ht="47.25">
      <c r="B349" s="617" t="s">
        <v>973</v>
      </c>
      <c r="C349" s="266" t="s">
        <v>974</v>
      </c>
      <c r="D349" s="507" t="s">
        <v>17</v>
      </c>
      <c r="E349" s="403">
        <v>0.25</v>
      </c>
      <c r="F349" s="220">
        <v>0.25</v>
      </c>
      <c r="G349" s="507" t="s">
        <v>17</v>
      </c>
      <c r="H349" s="507" t="s">
        <v>17</v>
      </c>
      <c r="I349" s="507" t="s">
        <v>17</v>
      </c>
    </row>
    <row r="350" spans="2:9" s="159" customFormat="1" ht="47.25">
      <c r="B350" s="617" t="s">
        <v>975</v>
      </c>
      <c r="C350" s="266" t="s">
        <v>976</v>
      </c>
      <c r="D350" s="507" t="s">
        <v>17</v>
      </c>
      <c r="E350" s="403">
        <v>0.5</v>
      </c>
      <c r="F350" s="220">
        <v>0.5</v>
      </c>
      <c r="G350" s="507" t="s">
        <v>17</v>
      </c>
      <c r="H350" s="507" t="s">
        <v>17</v>
      </c>
      <c r="I350" s="507" t="s">
        <v>17</v>
      </c>
    </row>
    <row r="351" spans="2:9" s="529" customFormat="1">
      <c r="B351" s="872" t="s">
        <v>764</v>
      </c>
      <c r="C351" s="872"/>
      <c r="D351" s="872"/>
      <c r="E351" s="872"/>
      <c r="F351" s="872"/>
      <c r="G351" s="872"/>
      <c r="H351" s="872"/>
      <c r="I351" s="872"/>
    </row>
    <row r="352" spans="2:9">
      <c r="B352" s="914" t="s">
        <v>765</v>
      </c>
      <c r="C352" s="914"/>
      <c r="D352" s="914"/>
      <c r="E352" s="914"/>
      <c r="F352" s="914"/>
      <c r="G352" s="914"/>
      <c r="H352" s="914"/>
      <c r="I352" s="914"/>
    </row>
    <row r="353" spans="1:9">
      <c r="B353" s="530" t="s">
        <v>766</v>
      </c>
      <c r="C353" s="182"/>
      <c r="D353" s="868" t="s">
        <v>767</v>
      </c>
      <c r="E353" s="868"/>
      <c r="F353" s="868"/>
      <c r="G353" s="868"/>
      <c r="H353" s="821" t="s">
        <v>768</v>
      </c>
      <c r="I353" s="931"/>
    </row>
    <row r="354" spans="1:9">
      <c r="B354" s="945">
        <v>1</v>
      </c>
      <c r="C354" s="946"/>
      <c r="D354" s="945">
        <v>2</v>
      </c>
      <c r="E354" s="873"/>
      <c r="F354" s="873"/>
      <c r="G354" s="946"/>
      <c r="H354" s="901">
        <v>3</v>
      </c>
      <c r="I354" s="902"/>
    </row>
    <row r="355" spans="1:9">
      <c r="B355" s="531"/>
      <c r="C355" s="532"/>
      <c r="D355" s="872" t="s">
        <v>73</v>
      </c>
      <c r="E355" s="872"/>
      <c r="F355" s="872"/>
      <c r="G355" s="947" t="s">
        <v>73</v>
      </c>
      <c r="H355" s="947" t="s">
        <v>72</v>
      </c>
      <c r="I355" s="947" t="s">
        <v>73</v>
      </c>
    </row>
    <row r="356" spans="1:9" s="394" customFormat="1" ht="78.75">
      <c r="B356" s="533"/>
      <c r="C356" s="534"/>
      <c r="D356" s="277" t="s">
        <v>790</v>
      </c>
      <c r="E356" s="277" t="s">
        <v>770</v>
      </c>
      <c r="F356" s="288" t="s">
        <v>771</v>
      </c>
      <c r="G356" s="948"/>
      <c r="H356" s="948"/>
      <c r="I356" s="948"/>
    </row>
    <row r="357" spans="1:9">
      <c r="B357" s="949"/>
      <c r="C357" s="950"/>
      <c r="D357" s="951" t="s">
        <v>631</v>
      </c>
      <c r="E357" s="952"/>
      <c r="F357" s="952"/>
      <c r="G357" s="952"/>
      <c r="H357" s="952"/>
      <c r="I357" s="953"/>
    </row>
    <row r="358" spans="1:9" s="159" customFormat="1">
      <c r="B358" s="535" t="s">
        <v>807</v>
      </c>
      <c r="C358" s="827" t="s">
        <v>817</v>
      </c>
      <c r="D358" s="827"/>
      <c r="E358" s="827"/>
      <c r="F358" s="827"/>
      <c r="G358" s="827"/>
      <c r="H358" s="827"/>
      <c r="I358" s="827"/>
    </row>
    <row r="359" spans="1:9" s="159" customFormat="1" ht="47.25">
      <c r="B359" s="617" t="s">
        <v>977</v>
      </c>
      <c r="C359" s="266" t="s">
        <v>978</v>
      </c>
      <c r="D359" s="507" t="s">
        <v>17</v>
      </c>
      <c r="E359" s="403">
        <v>0.2</v>
      </c>
      <c r="F359" s="220">
        <v>0.2</v>
      </c>
      <c r="G359" s="507" t="s">
        <v>17</v>
      </c>
      <c r="H359" s="507" t="s">
        <v>17</v>
      </c>
      <c r="I359" s="507" t="s">
        <v>17</v>
      </c>
    </row>
    <row r="360" spans="1:9" s="159" customFormat="1" ht="47.25">
      <c r="B360" s="617" t="s">
        <v>979</v>
      </c>
      <c r="C360" s="266" t="s">
        <v>980</v>
      </c>
      <c r="D360" s="507" t="s">
        <v>17</v>
      </c>
      <c r="E360" s="403">
        <v>0.3</v>
      </c>
      <c r="F360" s="220">
        <v>0.3</v>
      </c>
      <c r="G360" s="507" t="s">
        <v>17</v>
      </c>
      <c r="H360" s="507" t="s">
        <v>17</v>
      </c>
      <c r="I360" s="507" t="s">
        <v>17</v>
      </c>
    </row>
    <row r="361" spans="1:9" s="159" customFormat="1" ht="31.5">
      <c r="B361" s="617" t="s">
        <v>981</v>
      </c>
      <c r="C361" s="266" t="s">
        <v>982</v>
      </c>
      <c r="D361" s="507" t="s">
        <v>17</v>
      </c>
      <c r="E361" s="403">
        <v>2.25</v>
      </c>
      <c r="F361" s="220">
        <v>2.25</v>
      </c>
      <c r="G361" s="507" t="s">
        <v>17</v>
      </c>
      <c r="H361" s="507">
        <v>2.25</v>
      </c>
      <c r="I361" s="507" t="s">
        <v>17</v>
      </c>
    </row>
    <row r="362" spans="1:9">
      <c r="A362" s="159"/>
      <c r="B362" s="582">
        <v>156</v>
      </c>
      <c r="C362" s="262" t="s">
        <v>983</v>
      </c>
      <c r="D362" s="594" t="s">
        <v>17</v>
      </c>
      <c r="E362" s="120">
        <v>200.6</v>
      </c>
      <c r="F362" s="625">
        <v>200.6</v>
      </c>
      <c r="G362" s="594">
        <v>1.55</v>
      </c>
      <c r="H362" s="594" t="s">
        <v>17</v>
      </c>
      <c r="I362" s="594" t="s">
        <v>17</v>
      </c>
    </row>
    <row r="363" spans="1:9" s="159" customFormat="1" ht="31.5">
      <c r="B363" s="582">
        <v>157</v>
      </c>
      <c r="C363" s="262" t="s">
        <v>984</v>
      </c>
      <c r="D363" s="594">
        <v>1.1100000000000001</v>
      </c>
      <c r="E363" s="120" t="s">
        <v>17</v>
      </c>
      <c r="F363" s="620">
        <v>1.1100000000000001</v>
      </c>
      <c r="G363" s="594">
        <v>6.58</v>
      </c>
      <c r="H363" s="123" t="s">
        <v>17</v>
      </c>
      <c r="I363" s="123">
        <v>0.91</v>
      </c>
    </row>
    <row r="364" spans="1:9" s="159" customFormat="1">
      <c r="B364" s="582">
        <v>158</v>
      </c>
      <c r="C364" s="262" t="s">
        <v>985</v>
      </c>
      <c r="D364" s="594">
        <v>24.59</v>
      </c>
      <c r="E364" s="120">
        <v>294</v>
      </c>
      <c r="F364" s="620">
        <v>318.58999999999997</v>
      </c>
      <c r="G364" s="594">
        <v>7.56</v>
      </c>
      <c r="H364" s="123">
        <v>224.84</v>
      </c>
      <c r="I364" s="123" t="s">
        <v>17</v>
      </c>
    </row>
    <row r="365" spans="1:9" s="159" customFormat="1">
      <c r="B365" s="582">
        <v>159</v>
      </c>
      <c r="C365" s="262" t="s">
        <v>986</v>
      </c>
      <c r="D365" s="594" t="s">
        <v>17</v>
      </c>
      <c r="E365" s="120" t="s">
        <v>17</v>
      </c>
      <c r="F365" s="620" t="s">
        <v>17</v>
      </c>
      <c r="G365" s="594" t="s">
        <v>17</v>
      </c>
      <c r="H365" s="123" t="s">
        <v>17</v>
      </c>
      <c r="I365" s="123" t="s">
        <v>17</v>
      </c>
    </row>
    <row r="366" spans="1:9" s="159" customFormat="1" ht="31.5">
      <c r="B366" s="582">
        <v>160</v>
      </c>
      <c r="C366" s="262" t="s">
        <v>987</v>
      </c>
      <c r="D366" s="594">
        <v>1.21</v>
      </c>
      <c r="E366" s="120" t="s">
        <v>574</v>
      </c>
      <c r="F366" s="620">
        <v>1.21</v>
      </c>
      <c r="G366" s="594">
        <v>1.1100000000000001</v>
      </c>
      <c r="H366" s="123" t="s">
        <v>17</v>
      </c>
      <c r="I366" s="123" t="s">
        <v>17</v>
      </c>
    </row>
    <row r="367" spans="1:9" s="159" customFormat="1">
      <c r="B367" s="590"/>
      <c r="C367" s="613"/>
      <c r="D367" s="628"/>
      <c r="E367" s="621"/>
      <c r="F367" s="634"/>
      <c r="G367" s="628"/>
      <c r="H367" s="566"/>
      <c r="I367" s="566"/>
    </row>
    <row r="368" spans="1:9" s="529" customFormat="1">
      <c r="B368" s="872" t="s">
        <v>764</v>
      </c>
      <c r="C368" s="872"/>
      <c r="D368" s="872"/>
      <c r="E368" s="872"/>
      <c r="F368" s="872"/>
      <c r="G368" s="872"/>
      <c r="H368" s="872"/>
      <c r="I368" s="872"/>
    </row>
    <row r="369" spans="1:9">
      <c r="B369" s="914" t="s">
        <v>765</v>
      </c>
      <c r="C369" s="914"/>
      <c r="D369" s="914"/>
      <c r="E369" s="914"/>
      <c r="F369" s="914"/>
      <c r="G369" s="914"/>
      <c r="H369" s="914"/>
      <c r="I369" s="914"/>
    </row>
    <row r="370" spans="1:9">
      <c r="B370" s="530" t="s">
        <v>766</v>
      </c>
      <c r="C370" s="182"/>
      <c r="D370" s="868" t="s">
        <v>767</v>
      </c>
      <c r="E370" s="868"/>
      <c r="F370" s="868"/>
      <c r="G370" s="868"/>
      <c r="H370" s="821" t="s">
        <v>768</v>
      </c>
      <c r="I370" s="931"/>
    </row>
    <row r="371" spans="1:9">
      <c r="B371" s="945">
        <v>1</v>
      </c>
      <c r="C371" s="946"/>
      <c r="D371" s="945">
        <v>2</v>
      </c>
      <c r="E371" s="873"/>
      <c r="F371" s="873"/>
      <c r="G371" s="946"/>
      <c r="H371" s="901">
        <v>3</v>
      </c>
      <c r="I371" s="902"/>
    </row>
    <row r="372" spans="1:9">
      <c r="B372" s="531"/>
      <c r="C372" s="532"/>
      <c r="D372" s="872" t="s">
        <v>73</v>
      </c>
      <c r="E372" s="872"/>
      <c r="F372" s="872"/>
      <c r="G372" s="947" t="s">
        <v>73</v>
      </c>
      <c r="H372" s="947" t="s">
        <v>72</v>
      </c>
      <c r="I372" s="947" t="s">
        <v>73</v>
      </c>
    </row>
    <row r="373" spans="1:9" s="394" customFormat="1" ht="78.75">
      <c r="B373" s="533"/>
      <c r="C373" s="534"/>
      <c r="D373" s="277" t="s">
        <v>790</v>
      </c>
      <c r="E373" s="277" t="s">
        <v>770</v>
      </c>
      <c r="F373" s="288" t="s">
        <v>771</v>
      </c>
      <c r="G373" s="948"/>
      <c r="H373" s="948"/>
      <c r="I373" s="948"/>
    </row>
    <row r="374" spans="1:9">
      <c r="B374" s="949"/>
      <c r="C374" s="950"/>
      <c r="D374" s="951" t="s">
        <v>631</v>
      </c>
      <c r="E374" s="952"/>
      <c r="F374" s="952"/>
      <c r="G374" s="952"/>
      <c r="H374" s="952"/>
      <c r="I374" s="953"/>
    </row>
    <row r="375" spans="1:9" s="159" customFormat="1">
      <c r="B375" s="535" t="s">
        <v>807</v>
      </c>
      <c r="C375" s="827" t="s">
        <v>988</v>
      </c>
      <c r="D375" s="827"/>
      <c r="E375" s="827"/>
      <c r="F375" s="827"/>
      <c r="G375" s="827"/>
      <c r="H375" s="827"/>
      <c r="I375" s="827"/>
    </row>
    <row r="376" spans="1:9" s="276" customFormat="1" ht="31.5">
      <c r="A376" s="159"/>
      <c r="B376" s="582">
        <v>161</v>
      </c>
      <c r="C376" s="262" t="s">
        <v>989</v>
      </c>
      <c r="D376" s="103">
        <v>51.07</v>
      </c>
      <c r="E376" s="120" t="s">
        <v>574</v>
      </c>
      <c r="F376" s="76">
        <v>51.07</v>
      </c>
      <c r="G376" s="103">
        <v>29.25</v>
      </c>
      <c r="H376" s="123" t="s">
        <v>17</v>
      </c>
      <c r="I376" s="123" t="s">
        <v>17</v>
      </c>
    </row>
    <row r="377" spans="1:9" s="276" customFormat="1">
      <c r="A377" s="159"/>
      <c r="B377" s="582">
        <v>162</v>
      </c>
      <c r="C377" s="262" t="s">
        <v>990</v>
      </c>
      <c r="D377" s="154">
        <v>4.3899999999999997</v>
      </c>
      <c r="E377" s="120" t="s">
        <v>17</v>
      </c>
      <c r="F377" s="76">
        <v>4.3899999999999997</v>
      </c>
      <c r="G377" s="103">
        <v>4.3899999999999997</v>
      </c>
      <c r="H377" s="123" t="s">
        <v>17</v>
      </c>
      <c r="I377" s="123" t="s">
        <v>17</v>
      </c>
    </row>
    <row r="378" spans="1:9" s="276" customFormat="1">
      <c r="A378" s="159"/>
      <c r="B378" s="582">
        <v>163</v>
      </c>
      <c r="C378" s="262" t="s">
        <v>991</v>
      </c>
      <c r="D378" s="658">
        <v>0.02</v>
      </c>
      <c r="E378" s="120" t="s">
        <v>17</v>
      </c>
      <c r="F378" s="659">
        <v>0.02</v>
      </c>
      <c r="G378" s="611">
        <v>0.04</v>
      </c>
      <c r="H378" s="123" t="s">
        <v>17</v>
      </c>
      <c r="I378" s="123" t="s">
        <v>17</v>
      </c>
    </row>
    <row r="379" spans="1:9" s="276" customFormat="1">
      <c r="B379" s="660"/>
      <c r="C379" s="536" t="s">
        <v>771</v>
      </c>
      <c r="D379" s="77">
        <v>720.01999999999975</v>
      </c>
      <c r="E379" s="77">
        <v>1629.8799999999997</v>
      </c>
      <c r="F379" s="77">
        <v>2349.9</v>
      </c>
      <c r="G379" s="77">
        <v>1641.98</v>
      </c>
      <c r="H379" s="77">
        <v>583.75</v>
      </c>
      <c r="I379" s="77">
        <v>333.23</v>
      </c>
    </row>
    <row r="380" spans="1:9" s="276" customFormat="1">
      <c r="B380" s="660"/>
      <c r="C380" s="536" t="s">
        <v>992</v>
      </c>
      <c r="D380" s="77">
        <v>1315.8799999999997</v>
      </c>
      <c r="E380" s="127">
        <v>1664.8799999999997</v>
      </c>
      <c r="F380" s="77">
        <v>2980.76</v>
      </c>
      <c r="G380" s="77">
        <v>2230.8000000000002</v>
      </c>
      <c r="H380" s="127">
        <v>583.75</v>
      </c>
      <c r="I380" s="127">
        <v>336.28</v>
      </c>
    </row>
    <row r="381" spans="1:9" s="276" customFormat="1">
      <c r="B381" s="661"/>
      <c r="C381" s="662"/>
      <c r="D381" s="239"/>
      <c r="E381" s="261"/>
      <c r="F381" s="239"/>
      <c r="G381" s="239"/>
      <c r="H381" s="261"/>
      <c r="I381" s="261"/>
    </row>
    <row r="382" spans="1:9" s="276" customFormat="1">
      <c r="B382" s="661"/>
      <c r="C382" s="662"/>
      <c r="D382" s="239"/>
      <c r="E382" s="261"/>
      <c r="F382" s="239"/>
      <c r="G382" s="239"/>
      <c r="H382" s="261"/>
      <c r="I382" s="261"/>
    </row>
    <row r="383" spans="1:9" s="276" customFormat="1">
      <c r="B383" s="661"/>
      <c r="C383" s="662"/>
      <c r="D383" s="239"/>
      <c r="E383" s="261"/>
      <c r="F383" s="239"/>
      <c r="G383" s="239"/>
      <c r="H383" s="261"/>
      <c r="I383" s="261"/>
    </row>
    <row r="384" spans="1:9" s="276" customFormat="1">
      <c r="B384" s="661"/>
      <c r="C384" s="662"/>
      <c r="D384" s="239"/>
      <c r="E384" s="261"/>
      <c r="F384" s="239"/>
      <c r="G384" s="239"/>
      <c r="H384" s="261"/>
      <c r="I384" s="261"/>
    </row>
    <row r="385" spans="1:9" s="276" customFormat="1">
      <c r="B385" s="661"/>
      <c r="C385" s="662"/>
      <c r="D385" s="239"/>
      <c r="E385" s="261"/>
      <c r="F385" s="239"/>
      <c r="G385" s="239"/>
      <c r="H385" s="261"/>
      <c r="I385" s="261"/>
    </row>
    <row r="386" spans="1:9" s="276" customFormat="1">
      <c r="B386" s="661"/>
      <c r="C386" s="662"/>
      <c r="D386" s="239"/>
      <c r="E386" s="261"/>
      <c r="F386" s="239"/>
      <c r="G386" s="239"/>
      <c r="H386" s="261"/>
      <c r="I386" s="261"/>
    </row>
    <row r="387" spans="1:9" s="276" customFormat="1">
      <c r="B387" s="661"/>
      <c r="C387" s="662"/>
      <c r="D387" s="239"/>
      <c r="E387" s="261"/>
      <c r="F387" s="239"/>
      <c r="G387" s="239"/>
      <c r="H387" s="261"/>
      <c r="I387" s="261"/>
    </row>
    <row r="388" spans="1:9" s="276" customFormat="1">
      <c r="B388" s="661"/>
      <c r="C388" s="662"/>
      <c r="D388" s="239"/>
      <c r="E388" s="261"/>
      <c r="F388" s="239"/>
      <c r="G388" s="239"/>
      <c r="H388" s="261"/>
      <c r="I388" s="261"/>
    </row>
    <row r="389" spans="1:9" s="276" customFormat="1">
      <c r="B389" s="661"/>
      <c r="C389" s="662"/>
      <c r="D389" s="239"/>
      <c r="E389" s="261"/>
      <c r="F389" s="239"/>
      <c r="G389" s="239"/>
      <c r="H389" s="261"/>
      <c r="I389" s="261"/>
    </row>
    <row r="390" spans="1:9" s="276" customFormat="1">
      <c r="B390" s="661"/>
      <c r="C390" s="662"/>
      <c r="D390" s="239"/>
      <c r="E390" s="261"/>
      <c r="F390" s="239"/>
      <c r="G390" s="239"/>
      <c r="H390" s="261"/>
      <c r="I390" s="261"/>
    </row>
    <row r="391" spans="1:9">
      <c r="A391" s="529"/>
      <c r="B391" s="872" t="s">
        <v>764</v>
      </c>
      <c r="C391" s="872"/>
      <c r="D391" s="872"/>
      <c r="E391" s="872"/>
      <c r="F391" s="872"/>
      <c r="G391" s="872"/>
      <c r="H391" s="872"/>
      <c r="I391" s="872"/>
    </row>
    <row r="392" spans="1:9" ht="18.75">
      <c r="B392" s="914" t="s">
        <v>993</v>
      </c>
      <c r="C392" s="914"/>
      <c r="D392" s="914"/>
      <c r="E392" s="914"/>
      <c r="F392" s="914"/>
      <c r="G392" s="914"/>
      <c r="H392" s="914"/>
      <c r="I392" s="914"/>
    </row>
    <row r="393" spans="1:9">
      <c r="A393" s="276"/>
      <c r="B393" s="960" t="s">
        <v>994</v>
      </c>
      <c r="C393" s="961"/>
      <c r="D393" s="914" t="s">
        <v>995</v>
      </c>
      <c r="E393" s="914"/>
      <c r="F393" s="914"/>
      <c r="G393" s="914"/>
      <c r="H393" s="914"/>
      <c r="I393" s="914"/>
    </row>
    <row r="394" spans="1:9">
      <c r="A394" s="276"/>
      <c r="B394" s="962"/>
      <c r="C394" s="963"/>
      <c r="D394" s="967" t="s">
        <v>631</v>
      </c>
      <c r="E394" s="917"/>
      <c r="F394" s="917"/>
      <c r="G394" s="917"/>
      <c r="H394" s="917"/>
      <c r="I394" s="968"/>
    </row>
    <row r="395" spans="1:9">
      <c r="A395" s="276"/>
      <c r="B395" s="962"/>
      <c r="C395" s="964"/>
      <c r="D395" s="872" t="s">
        <v>72</v>
      </c>
      <c r="E395" s="872"/>
      <c r="F395" s="872"/>
      <c r="G395" s="900" t="s">
        <v>73</v>
      </c>
      <c r="H395" s="901"/>
      <c r="I395" s="902"/>
    </row>
    <row r="396" spans="1:9" ht="63">
      <c r="A396" s="276"/>
      <c r="B396" s="965"/>
      <c r="C396" s="966"/>
      <c r="D396" s="257" t="s">
        <v>790</v>
      </c>
      <c r="E396" s="257" t="s">
        <v>996</v>
      </c>
      <c r="F396" s="663" t="s">
        <v>251</v>
      </c>
      <c r="G396" s="257" t="s">
        <v>790</v>
      </c>
      <c r="H396" s="257" t="s">
        <v>996</v>
      </c>
      <c r="I396" s="664" t="s">
        <v>251</v>
      </c>
    </row>
    <row r="397" spans="1:9">
      <c r="A397" s="354"/>
      <c r="B397" s="956" t="s">
        <v>997</v>
      </c>
      <c r="C397" s="957"/>
      <c r="D397" s="405">
        <v>2</v>
      </c>
      <c r="E397" s="405">
        <v>3</v>
      </c>
      <c r="F397" s="478">
        <v>4</v>
      </c>
      <c r="G397" s="405">
        <v>5</v>
      </c>
      <c r="H397" s="405">
        <v>6</v>
      </c>
      <c r="I397" s="665">
        <v>7</v>
      </c>
    </row>
    <row r="398" spans="1:9">
      <c r="B398" s="535" t="s">
        <v>772</v>
      </c>
      <c r="C398" s="264" t="s">
        <v>773</v>
      </c>
      <c r="D398" s="140"/>
      <c r="E398" s="140"/>
      <c r="F398" s="548"/>
      <c r="G398" s="140"/>
      <c r="H398" s="140"/>
      <c r="I398" s="665"/>
    </row>
    <row r="399" spans="1:9">
      <c r="B399" s="537" t="s">
        <v>3</v>
      </c>
      <c r="C399" s="266" t="s">
        <v>774</v>
      </c>
      <c r="D399" s="355" t="s">
        <v>17</v>
      </c>
      <c r="E399" s="355" t="s">
        <v>17</v>
      </c>
      <c r="F399" s="548" t="s">
        <v>17</v>
      </c>
      <c r="G399" s="355" t="s">
        <v>17</v>
      </c>
      <c r="H399" s="355" t="s">
        <v>17</v>
      </c>
      <c r="I399" s="666" t="s">
        <v>17</v>
      </c>
    </row>
    <row r="400" spans="1:9">
      <c r="B400" s="537" t="s">
        <v>5</v>
      </c>
      <c r="C400" s="266" t="s">
        <v>775</v>
      </c>
      <c r="D400" s="355" t="s">
        <v>17</v>
      </c>
      <c r="E400" s="355" t="s">
        <v>17</v>
      </c>
      <c r="F400" s="548" t="s">
        <v>17</v>
      </c>
      <c r="G400" s="355" t="s">
        <v>17</v>
      </c>
      <c r="H400" s="355" t="s">
        <v>17</v>
      </c>
      <c r="I400" s="666" t="s">
        <v>17</v>
      </c>
    </row>
    <row r="401" spans="1:9">
      <c r="B401" s="537" t="s">
        <v>776</v>
      </c>
      <c r="C401" s="266" t="s">
        <v>777</v>
      </c>
      <c r="D401" s="355" t="s">
        <v>17</v>
      </c>
      <c r="E401" s="355" t="s">
        <v>17</v>
      </c>
      <c r="F401" s="548" t="s">
        <v>17</v>
      </c>
      <c r="G401" s="355" t="s">
        <v>17</v>
      </c>
      <c r="H401" s="355" t="s">
        <v>17</v>
      </c>
      <c r="I401" s="666" t="s">
        <v>17</v>
      </c>
    </row>
    <row r="402" spans="1:9">
      <c r="B402" s="535" t="s">
        <v>778</v>
      </c>
      <c r="C402" s="828" t="s">
        <v>779</v>
      </c>
      <c r="D402" s="926"/>
      <c r="E402" s="926"/>
      <c r="F402" s="926"/>
      <c r="G402" s="926"/>
      <c r="H402" s="926"/>
      <c r="I402" s="958"/>
    </row>
    <row r="403" spans="1:9">
      <c r="B403" s="537" t="s">
        <v>3</v>
      </c>
      <c r="C403" s="266" t="s">
        <v>780</v>
      </c>
      <c r="D403" s="355" t="s">
        <v>17</v>
      </c>
      <c r="E403" s="355" t="s">
        <v>574</v>
      </c>
      <c r="F403" s="548" t="s">
        <v>17</v>
      </c>
      <c r="G403" s="355" t="s">
        <v>17</v>
      </c>
      <c r="H403" s="355" t="s">
        <v>17</v>
      </c>
      <c r="I403" s="666" t="s">
        <v>17</v>
      </c>
    </row>
    <row r="404" spans="1:9" ht="31.5">
      <c r="B404" s="537" t="s">
        <v>5</v>
      </c>
      <c r="C404" s="259" t="s">
        <v>998</v>
      </c>
      <c r="D404" s="116" t="s">
        <v>17</v>
      </c>
      <c r="E404" s="116" t="s">
        <v>574</v>
      </c>
      <c r="F404" s="667" t="s">
        <v>17</v>
      </c>
      <c r="G404" s="116" t="s">
        <v>17</v>
      </c>
      <c r="H404" s="116" t="s">
        <v>17</v>
      </c>
      <c r="I404" s="666" t="s">
        <v>17</v>
      </c>
    </row>
    <row r="405" spans="1:9">
      <c r="B405" s="537" t="s">
        <v>776</v>
      </c>
      <c r="C405" s="266" t="s">
        <v>163</v>
      </c>
      <c r="D405" s="355" t="s">
        <v>17</v>
      </c>
      <c r="E405" s="355" t="s">
        <v>574</v>
      </c>
      <c r="F405" s="548" t="s">
        <v>17</v>
      </c>
      <c r="G405" s="355" t="s">
        <v>17</v>
      </c>
      <c r="H405" s="355" t="s">
        <v>17</v>
      </c>
      <c r="I405" s="666" t="s">
        <v>17</v>
      </c>
    </row>
    <row r="406" spans="1:9">
      <c r="B406" s="535" t="s">
        <v>783</v>
      </c>
      <c r="C406" s="828" t="s">
        <v>784</v>
      </c>
      <c r="D406" s="926"/>
      <c r="E406" s="926"/>
      <c r="F406" s="926"/>
      <c r="G406" s="926"/>
      <c r="H406" s="926"/>
      <c r="I406" s="958"/>
    </row>
    <row r="407" spans="1:9" s="276" customFormat="1">
      <c r="A407" s="347"/>
      <c r="B407" s="537" t="s">
        <v>3</v>
      </c>
      <c r="C407" s="266" t="s">
        <v>999</v>
      </c>
      <c r="D407" s="355" t="s">
        <v>17</v>
      </c>
      <c r="E407" s="355" t="s">
        <v>17</v>
      </c>
      <c r="F407" s="548" t="s">
        <v>17</v>
      </c>
      <c r="G407" s="355" t="s">
        <v>17</v>
      </c>
      <c r="H407" s="355" t="s">
        <v>17</v>
      </c>
      <c r="I407" s="666" t="s">
        <v>17</v>
      </c>
    </row>
    <row r="408" spans="1:9">
      <c r="B408" s="537" t="s">
        <v>5</v>
      </c>
      <c r="C408" s="266" t="s">
        <v>1000</v>
      </c>
      <c r="D408" s="355" t="s">
        <v>17</v>
      </c>
      <c r="E408" s="355" t="s">
        <v>17</v>
      </c>
      <c r="F408" s="548" t="s">
        <v>17</v>
      </c>
      <c r="G408" s="355" t="s">
        <v>17</v>
      </c>
      <c r="H408" s="355" t="s">
        <v>17</v>
      </c>
      <c r="I408" s="666" t="s">
        <v>17</v>
      </c>
    </row>
    <row r="409" spans="1:9">
      <c r="B409" s="535" t="s">
        <v>791</v>
      </c>
      <c r="C409" s="828" t="s">
        <v>1001</v>
      </c>
      <c r="D409" s="926"/>
      <c r="E409" s="926"/>
      <c r="F409" s="926"/>
      <c r="G409" s="926"/>
      <c r="H409" s="926"/>
      <c r="I409" s="958"/>
    </row>
    <row r="410" spans="1:9">
      <c r="B410" s="537" t="s">
        <v>3</v>
      </c>
      <c r="C410" s="266" t="s">
        <v>794</v>
      </c>
      <c r="D410" s="355" t="s">
        <v>17</v>
      </c>
      <c r="E410" s="355" t="s">
        <v>17</v>
      </c>
      <c r="F410" s="548" t="s">
        <v>17</v>
      </c>
      <c r="G410" s="355" t="s">
        <v>17</v>
      </c>
      <c r="H410" s="355" t="s">
        <v>17</v>
      </c>
      <c r="I410" s="666" t="s">
        <v>17</v>
      </c>
    </row>
    <row r="411" spans="1:9">
      <c r="B411" s="537" t="s">
        <v>5</v>
      </c>
      <c r="C411" s="266" t="s">
        <v>1002</v>
      </c>
      <c r="D411" s="355" t="s">
        <v>17</v>
      </c>
      <c r="E411" s="355" t="s">
        <v>17</v>
      </c>
      <c r="F411" s="548" t="s">
        <v>17</v>
      </c>
      <c r="G411" s="355" t="s">
        <v>17</v>
      </c>
      <c r="H411" s="355" t="s">
        <v>17</v>
      </c>
      <c r="I411" s="666" t="s">
        <v>17</v>
      </c>
    </row>
    <row r="412" spans="1:9">
      <c r="B412" s="537" t="s">
        <v>776</v>
      </c>
      <c r="C412" s="266" t="s">
        <v>1003</v>
      </c>
      <c r="D412" s="355" t="s">
        <v>17</v>
      </c>
      <c r="E412" s="355" t="s">
        <v>17</v>
      </c>
      <c r="F412" s="548" t="s">
        <v>17</v>
      </c>
      <c r="G412" s="355" t="s">
        <v>17</v>
      </c>
      <c r="H412" s="355" t="s">
        <v>17</v>
      </c>
      <c r="I412" s="666" t="s">
        <v>17</v>
      </c>
    </row>
    <row r="413" spans="1:9">
      <c r="B413" s="537" t="s">
        <v>796</v>
      </c>
      <c r="C413" s="266" t="s">
        <v>163</v>
      </c>
      <c r="D413" s="355" t="s">
        <v>17</v>
      </c>
      <c r="E413" s="355" t="s">
        <v>17</v>
      </c>
      <c r="F413" s="548" t="s">
        <v>17</v>
      </c>
      <c r="G413" s="355" t="s">
        <v>17</v>
      </c>
      <c r="H413" s="355" t="s">
        <v>17</v>
      </c>
      <c r="I413" s="666" t="s">
        <v>17</v>
      </c>
    </row>
    <row r="414" spans="1:9" ht="31.5">
      <c r="B414" s="535" t="s">
        <v>803</v>
      </c>
      <c r="C414" s="264" t="s">
        <v>804</v>
      </c>
      <c r="D414" s="116" t="s">
        <v>17</v>
      </c>
      <c r="E414" s="116" t="s">
        <v>17</v>
      </c>
      <c r="F414" s="667" t="s">
        <v>17</v>
      </c>
      <c r="G414" s="116" t="s">
        <v>17</v>
      </c>
      <c r="H414" s="116" t="s">
        <v>17</v>
      </c>
      <c r="I414" s="668" t="s">
        <v>17</v>
      </c>
    </row>
    <row r="415" spans="1:9">
      <c r="A415" s="276"/>
      <c r="B415" s="535"/>
      <c r="C415" s="536" t="s">
        <v>771</v>
      </c>
      <c r="D415" s="472" t="s">
        <v>17</v>
      </c>
      <c r="E415" s="472" t="s">
        <v>17</v>
      </c>
      <c r="F415" s="548" t="s">
        <v>17</v>
      </c>
      <c r="G415" s="472" t="s">
        <v>17</v>
      </c>
      <c r="H415" s="472" t="s">
        <v>17</v>
      </c>
      <c r="I415" s="669" t="s">
        <v>17</v>
      </c>
    </row>
    <row r="416" spans="1:9">
      <c r="A416" s="276"/>
      <c r="B416" s="670"/>
      <c r="C416" s="276"/>
      <c r="D416" s="275"/>
      <c r="E416" s="275"/>
      <c r="G416" s="275"/>
      <c r="H416" s="275"/>
      <c r="I416" s="275"/>
    </row>
    <row r="417" spans="1:9">
      <c r="A417" s="671"/>
      <c r="B417" s="672"/>
    </row>
    <row r="418" spans="1:9">
      <c r="A418" s="959" t="s">
        <v>1004</v>
      </c>
      <c r="B418" s="959"/>
      <c r="C418" s="959"/>
      <c r="D418" s="959"/>
      <c r="E418" s="959"/>
      <c r="F418" s="959"/>
      <c r="G418" s="959"/>
      <c r="H418" s="959"/>
      <c r="I418" s="959"/>
    </row>
  </sheetData>
  <mergeCells count="307">
    <mergeCell ref="B397:C397"/>
    <mergeCell ref="C402:I402"/>
    <mergeCell ref="C406:I406"/>
    <mergeCell ref="C409:I409"/>
    <mergeCell ref="A418:I418"/>
    <mergeCell ref="B374:C374"/>
    <mergeCell ref="D374:I374"/>
    <mergeCell ref="C375:I375"/>
    <mergeCell ref="B391:I391"/>
    <mergeCell ref="B392:I392"/>
    <mergeCell ref="B393:C396"/>
    <mergeCell ref="D393:I393"/>
    <mergeCell ref="D394:I394"/>
    <mergeCell ref="D395:F395"/>
    <mergeCell ref="G395:I395"/>
    <mergeCell ref="B371:C371"/>
    <mergeCell ref="D371:G371"/>
    <mergeCell ref="H371:I371"/>
    <mergeCell ref="D372:F372"/>
    <mergeCell ref="G372:G373"/>
    <mergeCell ref="H372:H373"/>
    <mergeCell ref="I372:I373"/>
    <mergeCell ref="B357:C357"/>
    <mergeCell ref="D357:I357"/>
    <mergeCell ref="C358:I358"/>
    <mergeCell ref="B368:I368"/>
    <mergeCell ref="B369:I369"/>
    <mergeCell ref="D370:G370"/>
    <mergeCell ref="H370:I370"/>
    <mergeCell ref="B354:C354"/>
    <mergeCell ref="D354:G354"/>
    <mergeCell ref="H354:I354"/>
    <mergeCell ref="D355:F355"/>
    <mergeCell ref="G355:G356"/>
    <mergeCell ref="H355:H356"/>
    <mergeCell ref="I355:I356"/>
    <mergeCell ref="B344:C344"/>
    <mergeCell ref="D344:I344"/>
    <mergeCell ref="C345:I345"/>
    <mergeCell ref="B351:I351"/>
    <mergeCell ref="B352:I352"/>
    <mergeCell ref="D353:G353"/>
    <mergeCell ref="H353:I353"/>
    <mergeCell ref="D340:G340"/>
    <mergeCell ref="H340:I340"/>
    <mergeCell ref="B341:C341"/>
    <mergeCell ref="D341:G341"/>
    <mergeCell ref="H341:I341"/>
    <mergeCell ref="D342:F342"/>
    <mergeCell ref="G342:G343"/>
    <mergeCell ref="H342:H343"/>
    <mergeCell ref="I342:I343"/>
    <mergeCell ref="B326:C326"/>
    <mergeCell ref="D326:I326"/>
    <mergeCell ref="C327:I327"/>
    <mergeCell ref="B337:I337"/>
    <mergeCell ref="B338:I338"/>
    <mergeCell ref="B339:I339"/>
    <mergeCell ref="B323:C323"/>
    <mergeCell ref="D323:G323"/>
    <mergeCell ref="H323:I323"/>
    <mergeCell ref="D324:F324"/>
    <mergeCell ref="G324:G325"/>
    <mergeCell ref="H324:H325"/>
    <mergeCell ref="I324:I325"/>
    <mergeCell ref="B308:C308"/>
    <mergeCell ref="D308:I308"/>
    <mergeCell ref="C309:I309"/>
    <mergeCell ref="B320:I320"/>
    <mergeCell ref="B321:I321"/>
    <mergeCell ref="D322:G322"/>
    <mergeCell ref="H322:I322"/>
    <mergeCell ref="D304:G304"/>
    <mergeCell ref="H304:I304"/>
    <mergeCell ref="B305:C305"/>
    <mergeCell ref="D305:G305"/>
    <mergeCell ref="H305:I305"/>
    <mergeCell ref="D306:F306"/>
    <mergeCell ref="G306:G307"/>
    <mergeCell ref="H306:H307"/>
    <mergeCell ref="I306:I307"/>
    <mergeCell ref="B291:C291"/>
    <mergeCell ref="D291:I291"/>
    <mergeCell ref="C292:I292"/>
    <mergeCell ref="B301:I301"/>
    <mergeCell ref="B302:I302"/>
    <mergeCell ref="B303:I303"/>
    <mergeCell ref="B288:C288"/>
    <mergeCell ref="D288:G288"/>
    <mergeCell ref="H288:I288"/>
    <mergeCell ref="D289:F289"/>
    <mergeCell ref="G289:G290"/>
    <mergeCell ref="H289:H290"/>
    <mergeCell ref="I289:I290"/>
    <mergeCell ref="B274:C274"/>
    <mergeCell ref="D274:I274"/>
    <mergeCell ref="C275:I275"/>
    <mergeCell ref="B285:I285"/>
    <mergeCell ref="B286:I286"/>
    <mergeCell ref="D287:G287"/>
    <mergeCell ref="H287:I287"/>
    <mergeCell ref="B271:C271"/>
    <mergeCell ref="D271:G271"/>
    <mergeCell ref="H271:I271"/>
    <mergeCell ref="D272:F272"/>
    <mergeCell ref="G272:G273"/>
    <mergeCell ref="H272:H273"/>
    <mergeCell ref="I272:I273"/>
    <mergeCell ref="B254:C254"/>
    <mergeCell ref="D254:I254"/>
    <mergeCell ref="C255:I255"/>
    <mergeCell ref="B268:I268"/>
    <mergeCell ref="B269:I269"/>
    <mergeCell ref="D270:G270"/>
    <mergeCell ref="H270:I270"/>
    <mergeCell ref="B251:C251"/>
    <mergeCell ref="D251:G251"/>
    <mergeCell ref="H251:I251"/>
    <mergeCell ref="D252:F252"/>
    <mergeCell ref="G252:G253"/>
    <mergeCell ref="H252:H253"/>
    <mergeCell ref="I252:I253"/>
    <mergeCell ref="B239:C239"/>
    <mergeCell ref="D239:I239"/>
    <mergeCell ref="C240:I240"/>
    <mergeCell ref="B248:I248"/>
    <mergeCell ref="B249:I249"/>
    <mergeCell ref="D250:G250"/>
    <mergeCell ref="H250:I250"/>
    <mergeCell ref="B236:C236"/>
    <mergeCell ref="D236:G236"/>
    <mergeCell ref="H236:I236"/>
    <mergeCell ref="D237:F237"/>
    <mergeCell ref="G237:G238"/>
    <mergeCell ref="H237:H238"/>
    <mergeCell ref="I237:I238"/>
    <mergeCell ref="B224:C224"/>
    <mergeCell ref="D224:I224"/>
    <mergeCell ref="C225:I225"/>
    <mergeCell ref="B233:I233"/>
    <mergeCell ref="B234:I234"/>
    <mergeCell ref="D235:G235"/>
    <mergeCell ref="H235:I235"/>
    <mergeCell ref="B221:C221"/>
    <mergeCell ref="D221:G221"/>
    <mergeCell ref="H221:I221"/>
    <mergeCell ref="D222:F222"/>
    <mergeCell ref="G222:G223"/>
    <mergeCell ref="H222:H223"/>
    <mergeCell ref="I222:I223"/>
    <mergeCell ref="B209:C209"/>
    <mergeCell ref="D209:I209"/>
    <mergeCell ref="C210:I210"/>
    <mergeCell ref="B218:I218"/>
    <mergeCell ref="B219:I219"/>
    <mergeCell ref="D220:G220"/>
    <mergeCell ref="H220:I220"/>
    <mergeCell ref="B206:C206"/>
    <mergeCell ref="D206:G206"/>
    <mergeCell ref="H206:I206"/>
    <mergeCell ref="D207:F207"/>
    <mergeCell ref="G207:G208"/>
    <mergeCell ref="H207:H208"/>
    <mergeCell ref="I207:I208"/>
    <mergeCell ref="B190:C190"/>
    <mergeCell ref="D190:I190"/>
    <mergeCell ref="C191:I191"/>
    <mergeCell ref="B203:I203"/>
    <mergeCell ref="B204:I204"/>
    <mergeCell ref="D205:G205"/>
    <mergeCell ref="H205:I205"/>
    <mergeCell ref="B187:C187"/>
    <mergeCell ref="D187:G187"/>
    <mergeCell ref="H187:I187"/>
    <mergeCell ref="D188:F188"/>
    <mergeCell ref="G188:G189"/>
    <mergeCell ref="H188:H189"/>
    <mergeCell ref="I188:I189"/>
    <mergeCell ref="B170:C170"/>
    <mergeCell ref="D170:I170"/>
    <mergeCell ref="C171:I171"/>
    <mergeCell ref="B184:I184"/>
    <mergeCell ref="B185:I185"/>
    <mergeCell ref="D186:G186"/>
    <mergeCell ref="H186:I186"/>
    <mergeCell ref="B167:C167"/>
    <mergeCell ref="D167:G167"/>
    <mergeCell ref="H167:I167"/>
    <mergeCell ref="D168:F168"/>
    <mergeCell ref="G168:G169"/>
    <mergeCell ref="H168:H169"/>
    <mergeCell ref="I168:I169"/>
    <mergeCell ref="B151:C151"/>
    <mergeCell ref="D151:I151"/>
    <mergeCell ref="C152:I152"/>
    <mergeCell ref="B164:I164"/>
    <mergeCell ref="B165:I165"/>
    <mergeCell ref="D166:G166"/>
    <mergeCell ref="H166:I166"/>
    <mergeCell ref="B148:C148"/>
    <mergeCell ref="D148:G148"/>
    <mergeCell ref="H148:I148"/>
    <mergeCell ref="D149:F149"/>
    <mergeCell ref="G149:G150"/>
    <mergeCell ref="H149:H150"/>
    <mergeCell ref="I149:I150"/>
    <mergeCell ref="B130:C130"/>
    <mergeCell ref="D130:I130"/>
    <mergeCell ref="C131:I131"/>
    <mergeCell ref="B145:I145"/>
    <mergeCell ref="B146:I146"/>
    <mergeCell ref="D147:G147"/>
    <mergeCell ref="H147:I147"/>
    <mergeCell ref="B127:C127"/>
    <mergeCell ref="D127:G127"/>
    <mergeCell ref="H127:I127"/>
    <mergeCell ref="D128:F128"/>
    <mergeCell ref="G128:G129"/>
    <mergeCell ref="H128:H129"/>
    <mergeCell ref="I128:I129"/>
    <mergeCell ref="B107:C107"/>
    <mergeCell ref="D107:I107"/>
    <mergeCell ref="C108:I108"/>
    <mergeCell ref="B124:I124"/>
    <mergeCell ref="B125:I125"/>
    <mergeCell ref="D126:G126"/>
    <mergeCell ref="H126:I126"/>
    <mergeCell ref="B104:C104"/>
    <mergeCell ref="D104:G104"/>
    <mergeCell ref="H104:I104"/>
    <mergeCell ref="D105:F105"/>
    <mergeCell ref="G105:G106"/>
    <mergeCell ref="H105:H106"/>
    <mergeCell ref="I105:I106"/>
    <mergeCell ref="B89:C89"/>
    <mergeCell ref="D89:I89"/>
    <mergeCell ref="C90:I90"/>
    <mergeCell ref="B101:I101"/>
    <mergeCell ref="B102:I102"/>
    <mergeCell ref="D103:G103"/>
    <mergeCell ref="H103:I103"/>
    <mergeCell ref="B86:C86"/>
    <mergeCell ref="D86:G86"/>
    <mergeCell ref="H86:I86"/>
    <mergeCell ref="D87:F87"/>
    <mergeCell ref="G87:G88"/>
    <mergeCell ref="H87:H88"/>
    <mergeCell ref="I87:I88"/>
    <mergeCell ref="B69:C69"/>
    <mergeCell ref="D69:I69"/>
    <mergeCell ref="C70:I70"/>
    <mergeCell ref="B83:I83"/>
    <mergeCell ref="B84:I84"/>
    <mergeCell ref="D85:G85"/>
    <mergeCell ref="H85:I85"/>
    <mergeCell ref="B66:C66"/>
    <mergeCell ref="D66:G66"/>
    <mergeCell ref="H66:I66"/>
    <mergeCell ref="D67:F67"/>
    <mergeCell ref="G67:G68"/>
    <mergeCell ref="H67:H68"/>
    <mergeCell ref="I67:I68"/>
    <mergeCell ref="C49:I49"/>
    <mergeCell ref="C53:I53"/>
    <mergeCell ref="B63:I63"/>
    <mergeCell ref="B64:I64"/>
    <mergeCell ref="D65:G65"/>
    <mergeCell ref="H65:I65"/>
    <mergeCell ref="D46:F46"/>
    <mergeCell ref="G46:G47"/>
    <mergeCell ref="H46:H47"/>
    <mergeCell ref="I46:I47"/>
    <mergeCell ref="B48:C48"/>
    <mergeCell ref="D48:I48"/>
    <mergeCell ref="B42:I42"/>
    <mergeCell ref="B43:I43"/>
    <mergeCell ref="D44:G44"/>
    <mergeCell ref="H44:I44"/>
    <mergeCell ref="B45:C45"/>
    <mergeCell ref="D45:G45"/>
    <mergeCell ref="H45:I45"/>
    <mergeCell ref="D26:F26"/>
    <mergeCell ref="G26:G27"/>
    <mergeCell ref="H26:H27"/>
    <mergeCell ref="I26:I27"/>
    <mergeCell ref="B28:C28"/>
    <mergeCell ref="D28:I28"/>
    <mergeCell ref="D24:G24"/>
    <mergeCell ref="H24:I24"/>
    <mergeCell ref="B25:C25"/>
    <mergeCell ref="D25:G25"/>
    <mergeCell ref="H25:I25"/>
    <mergeCell ref="D5:F5"/>
    <mergeCell ref="G5:G6"/>
    <mergeCell ref="H5:H6"/>
    <mergeCell ref="I5:I6"/>
    <mergeCell ref="B7:C7"/>
    <mergeCell ref="D7:I7"/>
    <mergeCell ref="B1:I1"/>
    <mergeCell ref="B2:I2"/>
    <mergeCell ref="D3:G3"/>
    <mergeCell ref="H3:I3"/>
    <mergeCell ref="B4:C4"/>
    <mergeCell ref="D4:G4"/>
    <mergeCell ref="H4:I4"/>
    <mergeCell ref="B22:I22"/>
    <mergeCell ref="B23:I2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1"/>
  <sheetViews>
    <sheetView workbookViewId="0">
      <selection sqref="A1:XFD1048576"/>
    </sheetView>
  </sheetViews>
  <sheetFormatPr defaultRowHeight="15.75"/>
  <cols>
    <col min="1" max="1" width="1.85546875" customWidth="1"/>
    <col min="2" max="2" width="3.42578125" style="539" customWidth="1"/>
    <col min="3" max="3" width="31.42578125" style="539" customWidth="1"/>
    <col min="4" max="4" width="11.42578125" style="539" customWidth="1"/>
    <col min="5" max="5" width="12.140625" style="539" customWidth="1"/>
    <col min="6" max="6" width="13.7109375" style="539" customWidth="1"/>
    <col min="7" max="7" width="17" style="539" customWidth="1"/>
    <col min="8" max="8" width="14.7109375" style="539" customWidth="1"/>
    <col min="9" max="9" width="13.85546875" style="539" customWidth="1"/>
  </cols>
  <sheetData>
    <row r="1" spans="2:13">
      <c r="B1" s="866" t="s">
        <v>1005</v>
      </c>
      <c r="C1" s="866"/>
      <c r="D1" s="866"/>
      <c r="E1" s="866"/>
      <c r="F1" s="866"/>
      <c r="G1" s="866"/>
      <c r="H1" s="866"/>
      <c r="I1" s="866"/>
    </row>
    <row r="2" spans="2:13">
      <c r="B2" s="286"/>
      <c r="C2" s="286"/>
      <c r="D2" s="286"/>
      <c r="E2" s="286"/>
      <c r="F2" s="286"/>
      <c r="G2" s="286"/>
      <c r="H2" s="286"/>
      <c r="I2" s="286"/>
    </row>
    <row r="3" spans="2:13" s="248" customFormat="1">
      <c r="B3" s="868" t="s">
        <v>1006</v>
      </c>
      <c r="C3" s="868"/>
      <c r="D3" s="868" t="s">
        <v>1007</v>
      </c>
      <c r="E3" s="868"/>
      <c r="F3" s="868"/>
      <c r="G3" s="868"/>
      <c r="H3" s="868"/>
      <c r="I3" s="868"/>
    </row>
    <row r="4" spans="2:13" s="248" customFormat="1">
      <c r="B4" s="530"/>
      <c r="C4" s="567"/>
      <c r="D4" s="868" t="s">
        <v>72</v>
      </c>
      <c r="E4" s="868"/>
      <c r="F4" s="868"/>
      <c r="G4" s="868" t="s">
        <v>73</v>
      </c>
      <c r="H4" s="868"/>
      <c r="I4" s="868"/>
    </row>
    <row r="5" spans="2:13">
      <c r="B5" s="673"/>
      <c r="C5" s="674"/>
      <c r="D5" s="675" t="s">
        <v>1008</v>
      </c>
      <c r="E5" s="675" t="s">
        <v>1009</v>
      </c>
      <c r="F5" s="675" t="s">
        <v>251</v>
      </c>
      <c r="G5" s="675" t="s">
        <v>1008</v>
      </c>
      <c r="H5" s="675" t="s">
        <v>1009</v>
      </c>
      <c r="I5" s="675" t="s">
        <v>251</v>
      </c>
    </row>
    <row r="6" spans="2:13">
      <c r="B6" s="676"/>
      <c r="C6" s="677"/>
      <c r="D6" s="868" t="s">
        <v>631</v>
      </c>
      <c r="E6" s="868"/>
      <c r="F6" s="868"/>
      <c r="G6" s="868"/>
      <c r="H6" s="868"/>
      <c r="I6" s="868"/>
    </row>
    <row r="7" spans="2:13" s="247" customFormat="1" ht="17.25" customHeight="1">
      <c r="B7" s="972" t="s">
        <v>1010</v>
      </c>
      <c r="C7" s="972"/>
      <c r="D7" s="678">
        <v>664.06</v>
      </c>
      <c r="E7" s="357">
        <v>10172.9</v>
      </c>
      <c r="F7" s="679">
        <f>D7+E7</f>
        <v>10836.96</v>
      </c>
      <c r="G7" s="678">
        <v>588.55999999999995</v>
      </c>
      <c r="H7" s="357">
        <v>9503.61</v>
      </c>
      <c r="I7" s="679">
        <v>10092.17</v>
      </c>
      <c r="K7" s="680"/>
    </row>
    <row r="8" spans="2:13" s="247" customFormat="1" ht="16.5" customHeight="1">
      <c r="B8" s="972" t="s">
        <v>1011</v>
      </c>
      <c r="C8" s="972"/>
      <c r="D8" s="678" t="s">
        <v>17</v>
      </c>
      <c r="E8" s="357">
        <v>1253.78</v>
      </c>
      <c r="F8" s="679">
        <v>1253.78</v>
      </c>
      <c r="G8" s="678" t="s">
        <v>17</v>
      </c>
      <c r="H8" s="357">
        <v>1321.86</v>
      </c>
      <c r="I8" s="679">
        <v>1321.86</v>
      </c>
    </row>
    <row r="9" spans="2:13" s="247" customFormat="1" ht="16.5" customHeight="1">
      <c r="B9" s="851" t="s">
        <v>1012</v>
      </c>
      <c r="C9" s="972"/>
      <c r="D9" s="678"/>
      <c r="E9" s="357"/>
      <c r="F9" s="679"/>
      <c r="G9" s="678"/>
      <c r="H9" s="357"/>
      <c r="I9" s="679"/>
    </row>
    <row r="10" spans="2:13" s="247" customFormat="1" ht="16.5" customHeight="1">
      <c r="B10" s="259"/>
      <c r="C10" s="681" t="s">
        <v>373</v>
      </c>
      <c r="D10" s="678">
        <v>4888.6000000000004</v>
      </c>
      <c r="E10" s="357" t="s">
        <v>17</v>
      </c>
      <c r="F10" s="679">
        <v>4888.6000000000004</v>
      </c>
      <c r="G10" s="678">
        <v>2603.15</v>
      </c>
      <c r="H10" s="357" t="s">
        <v>17</v>
      </c>
      <c r="I10" s="679">
        <v>2603.15</v>
      </c>
      <c r="M10" s="680"/>
    </row>
    <row r="11" spans="2:13" s="247" customFormat="1" ht="16.5" customHeight="1">
      <c r="B11" s="973"/>
      <c r="C11" s="854" t="s">
        <v>1013</v>
      </c>
      <c r="D11" s="678" t="s">
        <v>17</v>
      </c>
      <c r="E11" s="357">
        <v>24.98</v>
      </c>
      <c r="F11" s="679">
        <v>24.98</v>
      </c>
      <c r="G11" s="678" t="s">
        <v>17</v>
      </c>
      <c r="H11" s="357">
        <v>2.19</v>
      </c>
      <c r="I11" s="679">
        <v>2.19</v>
      </c>
    </row>
    <row r="12" spans="2:13" s="247" customFormat="1" ht="0.75" customHeight="1">
      <c r="B12" s="974"/>
      <c r="C12" s="854"/>
      <c r="D12" s="682"/>
      <c r="E12" s="683"/>
      <c r="F12" s="684"/>
      <c r="G12" s="682"/>
      <c r="H12" s="683"/>
      <c r="I12" s="684"/>
    </row>
    <row r="13" spans="2:13" s="247" customFormat="1" ht="16.5" customHeight="1">
      <c r="B13" s="266"/>
      <c r="C13" s="262" t="s">
        <v>1014</v>
      </c>
      <c r="D13" s="685" t="s">
        <v>17</v>
      </c>
      <c r="E13" s="556" t="s">
        <v>17</v>
      </c>
      <c r="F13" s="686" t="s">
        <v>17</v>
      </c>
      <c r="G13" s="685" t="s">
        <v>17</v>
      </c>
      <c r="H13" s="556" t="s">
        <v>17</v>
      </c>
      <c r="I13" s="686" t="s">
        <v>17</v>
      </c>
    </row>
    <row r="14" spans="2:13" s="247" customFormat="1" ht="17.25" customHeight="1">
      <c r="B14" s="266"/>
      <c r="C14" s="266" t="s">
        <v>1015</v>
      </c>
      <c r="D14" s="678" t="s">
        <v>17</v>
      </c>
      <c r="E14" s="357" t="s">
        <v>17</v>
      </c>
      <c r="F14" s="679" t="s">
        <v>17</v>
      </c>
      <c r="G14" s="678" t="s">
        <v>17</v>
      </c>
      <c r="H14" s="357" t="s">
        <v>17</v>
      </c>
      <c r="I14" s="679" t="s">
        <v>17</v>
      </c>
    </row>
    <row r="15" spans="2:13">
      <c r="B15" s="681"/>
      <c r="C15" s="258" t="s">
        <v>251</v>
      </c>
      <c r="D15" s="687">
        <f>D7+D10</f>
        <v>5552.66</v>
      </c>
      <c r="E15" s="370">
        <f>E7+E8+E11</f>
        <v>11451.66</v>
      </c>
      <c r="F15" s="370">
        <f>D15+E15</f>
        <v>17004.32</v>
      </c>
      <c r="G15" s="687">
        <v>3191.71</v>
      </c>
      <c r="H15" s="370">
        <v>10827.66</v>
      </c>
      <c r="I15" s="370">
        <v>14019.37</v>
      </c>
    </row>
    <row r="16" spans="2:13" ht="18.75" customHeight="1">
      <c r="B16" s="536" t="s">
        <v>1016</v>
      </c>
      <c r="C16" s="536"/>
      <c r="D16" s="399"/>
      <c r="E16" s="688"/>
      <c r="F16" s="688"/>
      <c r="G16" s="688"/>
      <c r="H16" s="688"/>
      <c r="I16" s="689"/>
    </row>
    <row r="17" spans="2:9" s="248" customFormat="1" ht="17.25" customHeight="1">
      <c r="B17" s="690" t="s">
        <v>1017</v>
      </c>
      <c r="C17" s="690" t="s">
        <v>1018</v>
      </c>
      <c r="D17" s="969"/>
      <c r="E17" s="970"/>
      <c r="F17" s="970"/>
      <c r="G17" s="970"/>
      <c r="H17" s="970"/>
      <c r="I17" s="971"/>
    </row>
    <row r="18" spans="2:9" ht="31.5">
      <c r="B18" s="681"/>
      <c r="C18" s="262" t="s">
        <v>374</v>
      </c>
      <c r="D18" s="678">
        <v>4860.91</v>
      </c>
      <c r="E18" s="357" t="s">
        <v>17</v>
      </c>
      <c r="F18" s="679">
        <v>4860.91</v>
      </c>
      <c r="G18" s="678">
        <v>2579.66</v>
      </c>
      <c r="H18" s="357" t="s">
        <v>17</v>
      </c>
      <c r="I18" s="679">
        <v>2579.66</v>
      </c>
    </row>
    <row r="19" spans="2:9" ht="31.5">
      <c r="B19" s="681"/>
      <c r="C19" s="262" t="s">
        <v>1019</v>
      </c>
      <c r="D19" s="678">
        <v>27.69</v>
      </c>
      <c r="E19" s="357" t="s">
        <v>17</v>
      </c>
      <c r="F19" s="679">
        <v>27.69</v>
      </c>
      <c r="G19" s="678">
        <v>23.49</v>
      </c>
      <c r="H19" s="357" t="s">
        <v>17</v>
      </c>
      <c r="I19" s="679">
        <v>23.49</v>
      </c>
    </row>
    <row r="20" spans="2:9" s="248" customFormat="1" ht="16.5" customHeight="1">
      <c r="B20" s="690" t="s">
        <v>239</v>
      </c>
      <c r="C20" s="690" t="s">
        <v>1020</v>
      </c>
      <c r="D20" s="687" t="s">
        <v>17</v>
      </c>
      <c r="E20" s="357">
        <v>24.98</v>
      </c>
      <c r="F20" s="679">
        <v>24.98</v>
      </c>
      <c r="G20" s="687" t="s">
        <v>17</v>
      </c>
      <c r="H20" s="357">
        <v>2.19</v>
      </c>
      <c r="I20" s="679">
        <v>2.19</v>
      </c>
    </row>
    <row r="21" spans="2:9" s="248" customFormat="1" ht="17.25" customHeight="1">
      <c r="B21" s="690" t="s">
        <v>1021</v>
      </c>
      <c r="C21" s="690" t="s">
        <v>1022</v>
      </c>
      <c r="D21" s="687" t="s">
        <v>17</v>
      </c>
      <c r="E21" s="370" t="s">
        <v>17</v>
      </c>
      <c r="F21" s="679" t="s">
        <v>17</v>
      </c>
      <c r="G21" s="687" t="s">
        <v>17</v>
      </c>
      <c r="H21" s="370" t="s">
        <v>17</v>
      </c>
      <c r="I21" s="679" t="s">
        <v>17</v>
      </c>
    </row>
    <row r="22" spans="2:9" ht="15.75" customHeight="1">
      <c r="B22" s="681"/>
      <c r="C22" s="124" t="s">
        <v>1023</v>
      </c>
      <c r="D22" s="678" t="s">
        <v>17</v>
      </c>
      <c r="E22" s="357" t="s">
        <v>17</v>
      </c>
      <c r="F22" s="679" t="s">
        <v>17</v>
      </c>
      <c r="G22" s="678" t="s">
        <v>17</v>
      </c>
      <c r="H22" s="357" t="s">
        <v>17</v>
      </c>
      <c r="I22" s="679" t="s">
        <v>17</v>
      </c>
    </row>
    <row r="23" spans="2:9" ht="47.25">
      <c r="B23" s="690" t="s">
        <v>1024</v>
      </c>
      <c r="C23" s="260" t="s">
        <v>1025</v>
      </c>
      <c r="D23" s="678" t="s">
        <v>17</v>
      </c>
      <c r="E23" s="357" t="s">
        <v>17</v>
      </c>
      <c r="F23" s="679" t="s">
        <v>17</v>
      </c>
      <c r="G23" s="678" t="s">
        <v>17</v>
      </c>
      <c r="H23" s="357" t="s">
        <v>17</v>
      </c>
      <c r="I23" s="679" t="s">
        <v>17</v>
      </c>
    </row>
    <row r="24" spans="2:9" s="248" customFormat="1">
      <c r="B24" s="690"/>
      <c r="C24" s="258" t="s">
        <v>251</v>
      </c>
      <c r="D24" s="687">
        <f>D18+D19</f>
        <v>4888.5999999999995</v>
      </c>
      <c r="E24" s="370">
        <v>24.98</v>
      </c>
      <c r="F24" s="679">
        <f>D24+E24</f>
        <v>4913.579999999999</v>
      </c>
      <c r="G24" s="687">
        <v>2603.15</v>
      </c>
      <c r="H24" s="370">
        <v>2.19</v>
      </c>
      <c r="I24" s="679">
        <v>2605.34</v>
      </c>
    </row>
    <row r="27" spans="2:9">
      <c r="B27" s="975" t="s">
        <v>1026</v>
      </c>
      <c r="C27" s="975"/>
      <c r="D27" s="975"/>
    </row>
    <row r="28" spans="2:9">
      <c r="B28" s="975" t="s">
        <v>1027</v>
      </c>
      <c r="C28" s="975"/>
      <c r="D28" s="975"/>
    </row>
    <row r="29" spans="2:9" ht="18" customHeight="1">
      <c r="B29" s="866" t="s">
        <v>1005</v>
      </c>
      <c r="C29" s="866"/>
      <c r="D29" s="866"/>
      <c r="E29" s="866"/>
      <c r="F29" s="866"/>
      <c r="G29" s="866"/>
      <c r="H29" s="866"/>
      <c r="I29" s="866"/>
    </row>
    <row r="30" spans="2:9">
      <c r="B30" s="394"/>
      <c r="C30" s="394"/>
      <c r="D30" s="394"/>
      <c r="E30" s="394"/>
      <c r="F30" s="394"/>
      <c r="G30" s="394"/>
      <c r="H30" s="394"/>
      <c r="I30" s="394"/>
    </row>
    <row r="31" spans="2:9" ht="15">
      <c r="B31" s="976" t="s">
        <v>1028</v>
      </c>
      <c r="C31" s="977"/>
      <c r="D31" s="977"/>
      <c r="E31" s="977"/>
      <c r="F31" s="977"/>
      <c r="G31" s="977"/>
      <c r="H31" s="977"/>
      <c r="I31" s="977"/>
    </row>
    <row r="32" spans="2:9" ht="21" customHeight="1">
      <c r="B32" s="978" t="s">
        <v>1029</v>
      </c>
      <c r="C32" s="978"/>
      <c r="D32" s="868" t="s">
        <v>1030</v>
      </c>
      <c r="E32" s="868"/>
      <c r="F32" s="868"/>
      <c r="G32" s="868"/>
      <c r="H32" s="868"/>
      <c r="I32" s="868"/>
    </row>
    <row r="33" spans="2:9">
      <c r="B33" s="978"/>
      <c r="C33" s="978"/>
      <c r="D33" s="868" t="s">
        <v>1008</v>
      </c>
      <c r="E33" s="868"/>
      <c r="F33" s="868"/>
      <c r="G33" s="930" t="s">
        <v>1009</v>
      </c>
      <c r="H33" s="866"/>
      <c r="I33" s="931"/>
    </row>
    <row r="34" spans="2:9">
      <c r="B34" s="979"/>
      <c r="C34" s="980"/>
      <c r="D34" s="979"/>
      <c r="E34" s="981"/>
      <c r="F34" s="980"/>
      <c r="G34" s="979"/>
      <c r="H34" s="981"/>
      <c r="I34" s="980"/>
    </row>
    <row r="35" spans="2:9">
      <c r="B35" s="978" t="s">
        <v>73</v>
      </c>
      <c r="C35" s="978"/>
      <c r="D35" s="982">
        <v>22.77</v>
      </c>
      <c r="E35" s="983"/>
      <c r="F35" s="984"/>
      <c r="G35" s="982">
        <v>77.23</v>
      </c>
      <c r="H35" s="983"/>
      <c r="I35" s="984"/>
    </row>
    <row r="36" spans="2:9">
      <c r="B36" s="978" t="s">
        <v>72</v>
      </c>
      <c r="C36" s="978"/>
      <c r="D36" s="982">
        <v>32.65</v>
      </c>
      <c r="E36" s="983"/>
      <c r="F36" s="984"/>
      <c r="G36" s="982">
        <v>67.349999999999994</v>
      </c>
      <c r="H36" s="983"/>
      <c r="I36" s="984"/>
    </row>
    <row r="41" spans="2:9">
      <c r="C41"/>
    </row>
  </sheetData>
  <mergeCells count="30">
    <mergeCell ref="B35:C35"/>
    <mergeCell ref="D35:F35"/>
    <mergeCell ref="G35:I35"/>
    <mergeCell ref="B36:C36"/>
    <mergeCell ref="D36:F36"/>
    <mergeCell ref="G36:I36"/>
    <mergeCell ref="B33:C33"/>
    <mergeCell ref="D33:F33"/>
    <mergeCell ref="G33:I33"/>
    <mergeCell ref="B34:C34"/>
    <mergeCell ref="D34:F34"/>
    <mergeCell ref="G34:I34"/>
    <mergeCell ref="B27:D27"/>
    <mergeCell ref="B28:D28"/>
    <mergeCell ref="B29:I29"/>
    <mergeCell ref="B31:I31"/>
    <mergeCell ref="B32:C32"/>
    <mergeCell ref="D32:I32"/>
    <mergeCell ref="D17:I17"/>
    <mergeCell ref="B1:I1"/>
    <mergeCell ref="B3:C3"/>
    <mergeCell ref="D3:I3"/>
    <mergeCell ref="D4:F4"/>
    <mergeCell ref="G4:I4"/>
    <mergeCell ref="D6:I6"/>
    <mergeCell ref="B7:C7"/>
    <mergeCell ref="B8:C8"/>
    <mergeCell ref="B9:C9"/>
    <mergeCell ref="B11:B12"/>
    <mergeCell ref="C11:C12"/>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2"/>
  <sheetViews>
    <sheetView workbookViewId="0">
      <selection activeCell="K7" sqref="K7"/>
    </sheetView>
  </sheetViews>
  <sheetFormatPr defaultRowHeight="15.75"/>
  <cols>
    <col min="1" max="1" width="5.5703125" style="691" customWidth="1"/>
    <col min="2" max="2" width="54" style="280" customWidth="1"/>
    <col min="3" max="3" width="14.42578125" style="280" customWidth="1"/>
    <col min="4" max="4" width="15.85546875" style="280" customWidth="1"/>
    <col min="5" max="5" width="15.140625" style="280" customWidth="1"/>
    <col min="6" max="6" width="5.7109375" customWidth="1"/>
  </cols>
  <sheetData>
    <row r="1" spans="1:5">
      <c r="A1" s="821" t="s">
        <v>1031</v>
      </c>
      <c r="B1" s="821"/>
      <c r="C1" s="821"/>
      <c r="D1" s="821"/>
      <c r="E1" s="821"/>
    </row>
    <row r="2" spans="1:5" ht="47.25">
      <c r="A2" s="985"/>
      <c r="B2" s="985"/>
      <c r="C2" s="511" t="s">
        <v>1032</v>
      </c>
      <c r="D2" s="277" t="s">
        <v>1033</v>
      </c>
      <c r="E2" s="511" t="s">
        <v>1034</v>
      </c>
    </row>
    <row r="3" spans="1:5">
      <c r="A3" s="985" t="s">
        <v>997</v>
      </c>
      <c r="B3" s="985"/>
      <c r="C3" s="277">
        <v>2</v>
      </c>
      <c r="D3" s="277">
        <v>3</v>
      </c>
      <c r="E3" s="277">
        <v>4</v>
      </c>
    </row>
    <row r="4" spans="1:5">
      <c r="B4" s="274" t="s">
        <v>1035</v>
      </c>
      <c r="C4" s="886" t="s">
        <v>1036</v>
      </c>
      <c r="D4" s="886"/>
      <c r="E4" s="886"/>
    </row>
    <row r="5" spans="1:5">
      <c r="B5" s="274" t="s">
        <v>1037</v>
      </c>
      <c r="C5" s="283"/>
    </row>
    <row r="6" spans="1:5" s="302" customFormat="1">
      <c r="A6" s="692"/>
      <c r="B6" s="693" t="s">
        <v>1038</v>
      </c>
      <c r="C6" s="694">
        <v>1009.87</v>
      </c>
      <c r="D6" s="104">
        <v>117.51</v>
      </c>
      <c r="E6" s="694">
        <f>C6+D6</f>
        <v>1127.3800000000001</v>
      </c>
    </row>
    <row r="7" spans="1:5" s="247" customFormat="1">
      <c r="A7" s="691"/>
      <c r="B7" s="425" t="s">
        <v>1039</v>
      </c>
      <c r="C7" s="695">
        <v>41.71</v>
      </c>
      <c r="D7" s="696">
        <v>20.75</v>
      </c>
      <c r="E7" s="694">
        <f t="shared" ref="E7:E31" si="0">C7+D7</f>
        <v>62.46</v>
      </c>
    </row>
    <row r="8" spans="1:5" s="247" customFormat="1">
      <c r="A8" s="691"/>
      <c r="B8" s="697" t="s">
        <v>185</v>
      </c>
      <c r="C8" s="695">
        <v>232.66</v>
      </c>
      <c r="D8" s="695">
        <v>25.16</v>
      </c>
      <c r="E8" s="694">
        <f t="shared" si="0"/>
        <v>257.82</v>
      </c>
    </row>
    <row r="9" spans="1:5" s="247" customFormat="1">
      <c r="A9" s="691"/>
      <c r="B9" s="697" t="s">
        <v>186</v>
      </c>
      <c r="C9" s="695">
        <v>636.05999999999995</v>
      </c>
      <c r="D9" s="698">
        <v>70.08</v>
      </c>
      <c r="E9" s="694">
        <f t="shared" si="0"/>
        <v>706.14</v>
      </c>
    </row>
    <row r="10" spans="1:5" s="247" customFormat="1">
      <c r="A10" s="691"/>
      <c r="B10" s="697" t="s">
        <v>1040</v>
      </c>
      <c r="C10" s="695">
        <v>91.24</v>
      </c>
      <c r="D10" s="695">
        <v>1.52</v>
      </c>
      <c r="E10" s="694">
        <f t="shared" si="0"/>
        <v>92.759999999999991</v>
      </c>
    </row>
    <row r="11" spans="1:5" s="247" customFormat="1">
      <c r="A11" s="691"/>
      <c r="B11" s="697" t="s">
        <v>276</v>
      </c>
      <c r="C11" s="695">
        <v>8.1999999999999993</v>
      </c>
      <c r="D11" s="695" t="s">
        <v>17</v>
      </c>
      <c r="E11" s="694">
        <v>8.1999999999999993</v>
      </c>
    </row>
    <row r="12" spans="1:5" s="302" customFormat="1">
      <c r="A12" s="692"/>
      <c r="B12" s="699" t="s">
        <v>705</v>
      </c>
      <c r="C12" s="408">
        <v>6124.51</v>
      </c>
      <c r="D12" s="700">
        <v>295.61</v>
      </c>
      <c r="E12" s="694">
        <f t="shared" si="0"/>
        <v>6420.12</v>
      </c>
    </row>
    <row r="13" spans="1:5" s="247" customFormat="1">
      <c r="A13" s="691"/>
      <c r="B13" s="697" t="s">
        <v>286</v>
      </c>
      <c r="C13" s="695">
        <v>573.29999999999995</v>
      </c>
      <c r="D13" s="695">
        <v>17.77</v>
      </c>
      <c r="E13" s="694">
        <f t="shared" si="0"/>
        <v>591.06999999999994</v>
      </c>
    </row>
    <row r="14" spans="1:5" s="247" customFormat="1">
      <c r="A14" s="691"/>
      <c r="B14" s="697" t="s">
        <v>292</v>
      </c>
      <c r="C14" s="695">
        <v>593.03</v>
      </c>
      <c r="D14" s="695">
        <v>83.64</v>
      </c>
      <c r="E14" s="694">
        <f t="shared" si="0"/>
        <v>676.67</v>
      </c>
    </row>
    <row r="15" spans="1:5" s="247" customFormat="1">
      <c r="A15" s="691"/>
      <c r="B15" s="697" t="s">
        <v>1041</v>
      </c>
      <c r="C15" s="695">
        <v>4297.18</v>
      </c>
      <c r="D15" s="695">
        <v>169.68</v>
      </c>
      <c r="E15" s="694">
        <f t="shared" si="0"/>
        <v>4466.8600000000006</v>
      </c>
    </row>
    <row r="16" spans="1:5" s="247" customFormat="1">
      <c r="A16" s="691"/>
      <c r="B16" s="697" t="s">
        <v>301</v>
      </c>
      <c r="C16" s="695">
        <v>17.690000000000001</v>
      </c>
      <c r="D16" s="695">
        <v>1.06</v>
      </c>
      <c r="E16" s="694">
        <f t="shared" si="0"/>
        <v>18.75</v>
      </c>
    </row>
    <row r="17" spans="1:6" s="247" customFormat="1" ht="27.75" customHeight="1">
      <c r="A17" s="691"/>
      <c r="B17" s="697" t="s">
        <v>1042</v>
      </c>
      <c r="C17" s="365">
        <v>214.9</v>
      </c>
      <c r="D17" s="701">
        <v>11.56</v>
      </c>
      <c r="E17" s="694">
        <f t="shared" si="0"/>
        <v>226.46</v>
      </c>
    </row>
    <row r="18" spans="1:6" s="247" customFormat="1" ht="15" customHeight="1">
      <c r="A18" s="691"/>
      <c r="B18" s="697" t="s">
        <v>310</v>
      </c>
      <c r="C18" s="278">
        <v>419.41</v>
      </c>
      <c r="D18" s="695">
        <v>11.9</v>
      </c>
      <c r="E18" s="694">
        <f t="shared" si="0"/>
        <v>431.31</v>
      </c>
    </row>
    <row r="19" spans="1:6" s="247" customFormat="1" ht="14.25" customHeight="1">
      <c r="A19" s="691"/>
      <c r="B19" s="697" t="s">
        <v>316</v>
      </c>
      <c r="C19" s="695">
        <v>9</v>
      </c>
      <c r="D19" s="695" t="s">
        <v>17</v>
      </c>
      <c r="E19" s="694">
        <v>9</v>
      </c>
    </row>
    <row r="20" spans="1:6" s="302" customFormat="1" ht="13.5" customHeight="1">
      <c r="A20" s="692"/>
      <c r="B20" s="699" t="s">
        <v>707</v>
      </c>
      <c r="C20" s="408">
        <v>11702.78</v>
      </c>
      <c r="D20" s="408">
        <v>840.66</v>
      </c>
      <c r="E20" s="694">
        <f t="shared" si="0"/>
        <v>12543.44</v>
      </c>
    </row>
    <row r="21" spans="1:6" s="247" customFormat="1">
      <c r="A21" s="691"/>
      <c r="B21" s="697" t="s">
        <v>322</v>
      </c>
      <c r="C21" s="695">
        <v>2102.38</v>
      </c>
      <c r="D21" s="698">
        <v>167.29</v>
      </c>
      <c r="E21" s="694">
        <f t="shared" si="0"/>
        <v>2269.67</v>
      </c>
    </row>
    <row r="22" spans="1:6" s="247" customFormat="1" ht="12.75" customHeight="1">
      <c r="A22" s="691"/>
      <c r="B22" s="697" t="s">
        <v>331</v>
      </c>
      <c r="C22" s="695">
        <v>128.38</v>
      </c>
      <c r="D22" s="695">
        <v>0.74</v>
      </c>
      <c r="E22" s="694">
        <f t="shared" si="0"/>
        <v>129.12</v>
      </c>
    </row>
    <row r="23" spans="1:6" s="247" customFormat="1" ht="15" customHeight="1">
      <c r="A23" s="691"/>
      <c r="B23" s="697" t="s">
        <v>1043</v>
      </c>
      <c r="C23" s="695">
        <v>858.96</v>
      </c>
      <c r="D23" s="695" t="s">
        <v>17</v>
      </c>
      <c r="E23" s="694">
        <v>858.96</v>
      </c>
    </row>
    <row r="24" spans="1:6" s="247" customFormat="1">
      <c r="A24" s="691"/>
      <c r="B24" s="697" t="s">
        <v>339</v>
      </c>
      <c r="C24" s="695">
        <v>472.71</v>
      </c>
      <c r="D24" s="695">
        <v>10.31</v>
      </c>
      <c r="E24" s="694">
        <f t="shared" si="0"/>
        <v>483.02</v>
      </c>
    </row>
    <row r="25" spans="1:6" s="247" customFormat="1" ht="14.25" customHeight="1">
      <c r="A25" s="691"/>
      <c r="B25" s="697" t="s">
        <v>342</v>
      </c>
      <c r="C25" s="702">
        <v>2125.5500000000002</v>
      </c>
      <c r="D25" s="695">
        <v>65.48</v>
      </c>
      <c r="E25" s="694">
        <f t="shared" si="0"/>
        <v>2191.0300000000002</v>
      </c>
    </row>
    <row r="26" spans="1:6" s="247" customFormat="1" ht="15" customHeight="1">
      <c r="A26" s="691"/>
      <c r="B26" s="697" t="s">
        <v>345</v>
      </c>
      <c r="C26" s="695">
        <v>73.88</v>
      </c>
      <c r="D26" s="695" t="s">
        <v>17</v>
      </c>
      <c r="E26" s="694">
        <v>73.88</v>
      </c>
    </row>
    <row r="27" spans="1:6" s="247" customFormat="1" ht="13.5" customHeight="1">
      <c r="A27" s="691"/>
      <c r="B27" s="697" t="s">
        <v>354</v>
      </c>
      <c r="C27" s="698">
        <v>5294.89</v>
      </c>
      <c r="D27" s="698">
        <v>445.3</v>
      </c>
      <c r="E27" s="694">
        <v>5740.19</v>
      </c>
    </row>
    <row r="28" spans="1:6" s="247" customFormat="1" ht="14.25" customHeight="1">
      <c r="A28" s="691"/>
      <c r="B28" s="697" t="s">
        <v>1044</v>
      </c>
      <c r="C28" s="698">
        <v>72.5</v>
      </c>
      <c r="D28" s="698" t="s">
        <v>17</v>
      </c>
      <c r="E28" s="694">
        <v>72.5</v>
      </c>
    </row>
    <row r="29" spans="1:6" s="247" customFormat="1" ht="13.5" customHeight="1">
      <c r="A29" s="691"/>
      <c r="B29" s="697" t="s">
        <v>1045</v>
      </c>
      <c r="C29" s="695">
        <v>1.6</v>
      </c>
      <c r="D29" s="695" t="s">
        <v>17</v>
      </c>
      <c r="E29" s="694">
        <v>1.6</v>
      </c>
    </row>
    <row r="30" spans="1:6" s="247" customFormat="1" ht="14.25" customHeight="1">
      <c r="A30" s="691"/>
      <c r="B30" s="697" t="s">
        <v>366</v>
      </c>
      <c r="C30" s="695">
        <v>571.92999999999995</v>
      </c>
      <c r="D30" s="695">
        <v>151.54</v>
      </c>
      <c r="E30" s="703">
        <v>723.47</v>
      </c>
    </row>
    <row r="31" spans="1:6" s="302" customFormat="1" ht="16.5" customHeight="1">
      <c r="A31" s="692"/>
      <c r="B31" s="704" t="s">
        <v>1046</v>
      </c>
      <c r="C31" s="273">
        <f t="shared" ref="C31" si="1">SUM(C7:C11,C13:C19,C21:C30)</f>
        <v>18837.159999999996</v>
      </c>
      <c r="D31" s="273">
        <v>1253.78</v>
      </c>
      <c r="E31" s="705">
        <f t="shared" si="0"/>
        <v>20090.939999999995</v>
      </c>
      <c r="F31" s="706"/>
    </row>
    <row r="32" spans="1:6" ht="30.75" customHeight="1">
      <c r="A32" s="986"/>
      <c r="B32" s="986"/>
      <c r="C32" s="511" t="s">
        <v>1032</v>
      </c>
      <c r="D32" s="277" t="s">
        <v>1033</v>
      </c>
      <c r="E32" s="511" t="s">
        <v>1034</v>
      </c>
    </row>
    <row r="33" spans="1:6" ht="15" customHeight="1">
      <c r="A33" s="985" t="s">
        <v>997</v>
      </c>
      <c r="B33" s="985"/>
      <c r="C33" s="277">
        <v>2</v>
      </c>
      <c r="D33" s="277">
        <v>3</v>
      </c>
      <c r="E33" s="277">
        <v>4</v>
      </c>
    </row>
    <row r="34" spans="1:6">
      <c r="B34" s="274" t="s">
        <v>1035</v>
      </c>
      <c r="C34" s="886" t="s">
        <v>1036</v>
      </c>
      <c r="D34" s="886"/>
      <c r="E34" s="886"/>
    </row>
    <row r="35" spans="1:6" s="248" customFormat="1">
      <c r="A35" s="692"/>
      <c r="B35" s="156" t="s">
        <v>1047</v>
      </c>
      <c r="C35" s="274"/>
      <c r="D35" s="274"/>
      <c r="E35" s="274"/>
    </row>
    <row r="36" spans="1:6">
      <c r="A36" s="707"/>
      <c r="B36" s="291" t="s">
        <v>663</v>
      </c>
      <c r="C36" s="695">
        <v>85.4</v>
      </c>
      <c r="D36" s="695" t="s">
        <v>1048</v>
      </c>
      <c r="E36" s="695">
        <v>84.6</v>
      </c>
      <c r="F36" s="293"/>
    </row>
    <row r="37" spans="1:6">
      <c r="A37" s="707"/>
      <c r="B37" s="291" t="s">
        <v>664</v>
      </c>
      <c r="C37" s="695">
        <v>1.1399999999999999</v>
      </c>
      <c r="D37" s="695" t="s">
        <v>574</v>
      </c>
      <c r="E37" s="695">
        <v>1.1399999999999999</v>
      </c>
      <c r="F37" s="293"/>
    </row>
    <row r="38" spans="1:6">
      <c r="A38" s="707"/>
      <c r="B38" s="291" t="s">
        <v>1049</v>
      </c>
      <c r="C38" s="695">
        <v>1.1299999999999999</v>
      </c>
      <c r="D38" s="695" t="s">
        <v>574</v>
      </c>
      <c r="E38" s="695">
        <v>1.1299999999999999</v>
      </c>
      <c r="F38" s="293"/>
    </row>
    <row r="39" spans="1:6">
      <c r="A39" s="707"/>
      <c r="B39" s="291" t="s">
        <v>669</v>
      </c>
      <c r="C39" s="695">
        <v>0.2</v>
      </c>
      <c r="D39" s="695" t="s">
        <v>574</v>
      </c>
      <c r="E39" s="695">
        <v>0.2</v>
      </c>
      <c r="F39" s="293"/>
    </row>
    <row r="40" spans="1:6">
      <c r="A40" s="707"/>
      <c r="B40" s="291" t="s">
        <v>378</v>
      </c>
      <c r="C40" s="702">
        <v>17.309999999999999</v>
      </c>
      <c r="D40" s="695">
        <v>2.8</v>
      </c>
      <c r="E40" s="702">
        <v>20.11</v>
      </c>
      <c r="F40" s="293"/>
    </row>
    <row r="41" spans="1:6">
      <c r="A41" s="707"/>
      <c r="B41" s="291" t="s">
        <v>671</v>
      </c>
      <c r="C41" s="702">
        <v>0.08</v>
      </c>
      <c r="D41" s="695" t="s">
        <v>1050</v>
      </c>
      <c r="E41" s="702">
        <v>0.06</v>
      </c>
      <c r="F41" s="293"/>
    </row>
    <row r="42" spans="1:6">
      <c r="A42" s="707"/>
      <c r="B42" s="291" t="s">
        <v>672</v>
      </c>
      <c r="C42" s="695">
        <v>1.61</v>
      </c>
      <c r="D42" s="695" t="s">
        <v>574</v>
      </c>
      <c r="E42" s="695">
        <v>1.61</v>
      </c>
      <c r="F42" s="293"/>
    </row>
    <row r="43" spans="1:6">
      <c r="A43" s="707"/>
      <c r="B43" s="291" t="s">
        <v>1051</v>
      </c>
      <c r="C43" s="702">
        <v>13.92</v>
      </c>
      <c r="D43" s="695" t="s">
        <v>574</v>
      </c>
      <c r="E43" s="702">
        <v>13.92</v>
      </c>
      <c r="F43" s="293"/>
    </row>
    <row r="44" spans="1:6">
      <c r="A44" s="707"/>
      <c r="B44" s="291" t="s">
        <v>1052</v>
      </c>
      <c r="C44" s="702">
        <v>2.25</v>
      </c>
      <c r="D44" s="695" t="s">
        <v>574</v>
      </c>
      <c r="E44" s="702">
        <v>2.25</v>
      </c>
      <c r="F44" s="293"/>
    </row>
    <row r="45" spans="1:6">
      <c r="A45" s="707"/>
      <c r="B45" s="291" t="s">
        <v>675</v>
      </c>
      <c r="C45" s="702">
        <v>0.02</v>
      </c>
      <c r="D45" s="695" t="s">
        <v>574</v>
      </c>
      <c r="E45" s="702">
        <v>0.02</v>
      </c>
      <c r="F45" s="293"/>
    </row>
    <row r="46" spans="1:6">
      <c r="A46" s="707"/>
      <c r="B46" s="291" t="s">
        <v>1053</v>
      </c>
      <c r="C46" s="702">
        <v>83.93</v>
      </c>
      <c r="D46" s="695" t="s">
        <v>1054</v>
      </c>
      <c r="E46" s="702">
        <v>63.45</v>
      </c>
      <c r="F46" s="293"/>
    </row>
    <row r="47" spans="1:6">
      <c r="A47" s="707"/>
      <c r="B47" s="425" t="s">
        <v>380</v>
      </c>
      <c r="C47" s="702">
        <v>2.67</v>
      </c>
      <c r="D47" s="695">
        <v>19.52</v>
      </c>
      <c r="E47" s="702">
        <v>22.19</v>
      </c>
      <c r="F47" s="293"/>
    </row>
    <row r="48" spans="1:6">
      <c r="A48" s="707"/>
      <c r="B48" s="291" t="s">
        <v>1055</v>
      </c>
      <c r="C48" s="280">
        <v>9.08</v>
      </c>
      <c r="D48" s="708" t="s">
        <v>17</v>
      </c>
      <c r="E48" s="280">
        <v>9.08</v>
      </c>
    </row>
    <row r="49" spans="1:6" s="248" customFormat="1">
      <c r="A49" s="692"/>
      <c r="B49" s="156" t="s">
        <v>1056</v>
      </c>
      <c r="C49" s="709">
        <v>218.74</v>
      </c>
      <c r="D49" s="709">
        <v>1.02</v>
      </c>
      <c r="E49" s="709">
        <v>219.76</v>
      </c>
      <c r="F49" s="693"/>
    </row>
    <row r="50" spans="1:6" s="248" customFormat="1">
      <c r="A50" s="692"/>
      <c r="B50" s="291" t="s">
        <v>1057</v>
      </c>
      <c r="C50" s="710" t="s">
        <v>17</v>
      </c>
      <c r="D50" s="710" t="s">
        <v>17</v>
      </c>
      <c r="E50" s="710" t="s">
        <v>17</v>
      </c>
      <c r="F50" s="693"/>
    </row>
    <row r="51" spans="1:6" s="248" customFormat="1">
      <c r="A51" s="692"/>
      <c r="B51" s="274" t="s">
        <v>1058</v>
      </c>
      <c r="C51" s="711">
        <f>SUM(C31,C49)</f>
        <v>19055.899999999998</v>
      </c>
      <c r="D51" s="711">
        <v>1254.8</v>
      </c>
      <c r="E51" s="711">
        <v>20310.7</v>
      </c>
      <c r="F51" s="417"/>
    </row>
    <row r="52" spans="1:6">
      <c r="B52" s="274" t="s">
        <v>1059</v>
      </c>
      <c r="C52" s="330"/>
      <c r="D52" s="330"/>
      <c r="E52" s="330"/>
    </row>
    <row r="53" spans="1:6">
      <c r="B53" s="425" t="s">
        <v>1060</v>
      </c>
      <c r="C53" s="701" t="s">
        <v>574</v>
      </c>
      <c r="D53" s="701" t="s">
        <v>574</v>
      </c>
      <c r="E53" s="701" t="s">
        <v>574</v>
      </c>
    </row>
    <row r="54" spans="1:6">
      <c r="B54" s="425" t="s">
        <v>1061</v>
      </c>
      <c r="C54" s="701" t="s">
        <v>574</v>
      </c>
      <c r="D54" s="701" t="s">
        <v>574</v>
      </c>
      <c r="E54" s="701" t="s">
        <v>574</v>
      </c>
    </row>
    <row r="55" spans="1:6">
      <c r="B55" s="425" t="s">
        <v>1062</v>
      </c>
      <c r="C55" s="701" t="s">
        <v>574</v>
      </c>
      <c r="D55" s="701" t="s">
        <v>574</v>
      </c>
      <c r="E55" s="701" t="s">
        <v>574</v>
      </c>
    </row>
    <row r="56" spans="1:6" ht="17.25" customHeight="1">
      <c r="B56" s="156" t="s">
        <v>1063</v>
      </c>
      <c r="C56" s="709">
        <f t="shared" ref="C56" si="2">SUM(C51,C53:C55)</f>
        <v>19055.899999999998</v>
      </c>
      <c r="D56" s="709">
        <v>1254.8</v>
      </c>
      <c r="E56" s="709">
        <v>20310.7</v>
      </c>
      <c r="F56" s="417" t="s">
        <v>1064</v>
      </c>
    </row>
    <row r="57" spans="1:6" ht="12" customHeight="1">
      <c r="B57" s="156"/>
      <c r="C57" s="712"/>
      <c r="D57" s="712"/>
      <c r="E57" s="712"/>
    </row>
    <row r="58" spans="1:6" ht="13.5" customHeight="1">
      <c r="B58" s="291"/>
      <c r="C58" s="307"/>
      <c r="D58" s="307"/>
      <c r="E58" s="307"/>
    </row>
    <row r="59" spans="1:6" s="302" customFormat="1" ht="12.75" customHeight="1">
      <c r="A59" s="987"/>
      <c r="B59" s="987"/>
      <c r="C59" s="713"/>
      <c r="D59" s="712"/>
      <c r="E59" s="713"/>
    </row>
    <row r="60" spans="1:6" ht="30.75" customHeight="1">
      <c r="A60" s="986"/>
      <c r="B60" s="986"/>
      <c r="C60" s="511" t="s">
        <v>1032</v>
      </c>
      <c r="D60" s="277" t="s">
        <v>1033</v>
      </c>
      <c r="E60" s="511" t="s">
        <v>1034</v>
      </c>
    </row>
    <row r="61" spans="1:6" ht="15" customHeight="1">
      <c r="A61" s="985" t="s">
        <v>997</v>
      </c>
      <c r="B61" s="985"/>
      <c r="C61" s="277">
        <v>2</v>
      </c>
      <c r="D61" s="277">
        <v>3</v>
      </c>
      <c r="E61" s="277">
        <v>4</v>
      </c>
    </row>
    <row r="62" spans="1:6" ht="15.75" customHeight="1">
      <c r="C62" s="886" t="s">
        <v>1036</v>
      </c>
      <c r="D62" s="886"/>
      <c r="E62" s="886"/>
    </row>
    <row r="63" spans="1:6">
      <c r="B63" s="274" t="s">
        <v>1065</v>
      </c>
    </row>
    <row r="64" spans="1:6">
      <c r="B64" s="280" t="s">
        <v>1066</v>
      </c>
      <c r="C64" s="695"/>
      <c r="D64" s="714">
        <v>577.09</v>
      </c>
      <c r="E64" s="695"/>
    </row>
    <row r="65" spans="1:6">
      <c r="B65" s="280" t="s">
        <v>1067</v>
      </c>
      <c r="C65" s="695" t="s">
        <v>17</v>
      </c>
      <c r="D65" s="695" t="s">
        <v>17</v>
      </c>
      <c r="E65" s="695" t="s">
        <v>17</v>
      </c>
    </row>
    <row r="66" spans="1:6">
      <c r="B66" s="291" t="s">
        <v>1068</v>
      </c>
      <c r="C66" s="695"/>
      <c r="D66" s="334"/>
      <c r="E66" s="695"/>
    </row>
    <row r="67" spans="1:6">
      <c r="B67" s="291" t="s">
        <v>374</v>
      </c>
      <c r="C67" s="695">
        <v>6141.95</v>
      </c>
      <c r="D67" s="695">
        <v>787.15</v>
      </c>
      <c r="E67" s="695">
        <f>C67+D67</f>
        <v>6929.0999999999995</v>
      </c>
    </row>
    <row r="68" spans="1:6">
      <c r="B68" s="291" t="s">
        <v>1069</v>
      </c>
      <c r="C68" s="695">
        <v>1048.07</v>
      </c>
      <c r="D68" s="695">
        <v>726.29</v>
      </c>
      <c r="E68" s="695">
        <v>1774.36</v>
      </c>
    </row>
    <row r="69" spans="1:6">
      <c r="B69" s="291" t="s">
        <v>1070</v>
      </c>
      <c r="C69" s="695">
        <v>2443.9299999999998</v>
      </c>
      <c r="D69" s="695" t="s">
        <v>586</v>
      </c>
      <c r="E69" s="715">
        <v>1963.5</v>
      </c>
    </row>
    <row r="70" spans="1:6" s="248" customFormat="1">
      <c r="A70" s="692"/>
      <c r="B70" s="156" t="s">
        <v>1071</v>
      </c>
      <c r="C70" s="709">
        <v>9633.9500000000007</v>
      </c>
      <c r="D70" s="709">
        <v>1033.01</v>
      </c>
      <c r="E70" s="709">
        <f t="shared" ref="E70" si="3">C70+D70</f>
        <v>10666.960000000001</v>
      </c>
    </row>
    <row r="71" spans="1:6">
      <c r="B71" s="693" t="s">
        <v>1072</v>
      </c>
      <c r="C71" s="695"/>
      <c r="D71" s="695"/>
      <c r="E71" s="695"/>
    </row>
    <row r="72" spans="1:6">
      <c r="B72" s="291" t="s">
        <v>1073</v>
      </c>
      <c r="C72" s="278">
        <v>0.1</v>
      </c>
      <c r="D72" s="695" t="s">
        <v>17</v>
      </c>
      <c r="E72" s="278">
        <v>0.1</v>
      </c>
      <c r="F72" s="716"/>
    </row>
    <row r="73" spans="1:6" ht="15" customHeight="1">
      <c r="B73" s="291" t="s">
        <v>1074</v>
      </c>
      <c r="C73" s="695">
        <v>722.53</v>
      </c>
      <c r="D73" s="695">
        <v>37.71</v>
      </c>
      <c r="E73" s="695">
        <f>C73+D73</f>
        <v>760.24</v>
      </c>
    </row>
    <row r="74" spans="1:6">
      <c r="B74" s="291" t="s">
        <v>1075</v>
      </c>
      <c r="C74" s="695">
        <v>1100.97</v>
      </c>
      <c r="D74" s="695">
        <v>84.95</v>
      </c>
      <c r="E74" s="695">
        <v>1185.92</v>
      </c>
      <c r="F74" s="716"/>
    </row>
    <row r="75" spans="1:6">
      <c r="B75" s="291" t="s">
        <v>1076</v>
      </c>
      <c r="C75" s="695">
        <v>1420.41</v>
      </c>
      <c r="D75" s="695">
        <v>337.68</v>
      </c>
      <c r="E75" s="695">
        <f t="shared" ref="E75" si="4">C75+D75</f>
        <v>1758.0900000000001</v>
      </c>
    </row>
    <row r="76" spans="1:6">
      <c r="B76" s="291" t="s">
        <v>1077</v>
      </c>
      <c r="C76" s="695">
        <v>123.64</v>
      </c>
      <c r="D76" s="695" t="s">
        <v>1078</v>
      </c>
      <c r="E76" s="715" t="s">
        <v>1079</v>
      </c>
    </row>
    <row r="77" spans="1:6" s="248" customFormat="1">
      <c r="A77" s="692"/>
      <c r="B77" s="156" t="s">
        <v>1080</v>
      </c>
      <c r="C77" s="709">
        <v>3367.65</v>
      </c>
      <c r="D77" s="717">
        <v>186.64</v>
      </c>
      <c r="E77" s="408">
        <v>3554.29</v>
      </c>
    </row>
    <row r="78" spans="1:6" s="248" customFormat="1">
      <c r="A78" s="692"/>
      <c r="B78" s="156" t="s">
        <v>1081</v>
      </c>
      <c r="C78" s="709">
        <v>13001.6</v>
      </c>
      <c r="D78" s="709">
        <v>1219.6500000000001</v>
      </c>
      <c r="E78" s="709">
        <v>14221.25</v>
      </c>
    </row>
    <row r="79" spans="1:6">
      <c r="B79" s="291" t="s">
        <v>1082</v>
      </c>
      <c r="C79" s="695" t="s">
        <v>61</v>
      </c>
      <c r="D79" s="280">
        <v>499.53</v>
      </c>
      <c r="E79" s="695">
        <v>156.66</v>
      </c>
    </row>
    <row r="80" spans="1:6">
      <c r="B80" s="291" t="s">
        <v>1083</v>
      </c>
      <c r="C80" s="702">
        <v>663.81</v>
      </c>
      <c r="D80" s="695">
        <v>42.41</v>
      </c>
      <c r="E80" s="702">
        <v>706.22</v>
      </c>
    </row>
    <row r="81" spans="1:6">
      <c r="B81" s="291" t="s">
        <v>1084</v>
      </c>
      <c r="C81" s="702" t="s">
        <v>17</v>
      </c>
      <c r="D81" s="695" t="s">
        <v>17</v>
      </c>
      <c r="E81" s="702" t="s">
        <v>17</v>
      </c>
    </row>
    <row r="82" spans="1:6" s="248" customFormat="1" ht="15.75" customHeight="1">
      <c r="A82" s="692"/>
      <c r="B82" s="156" t="s">
        <v>1085</v>
      </c>
      <c r="C82" s="709">
        <v>12680.66</v>
      </c>
      <c r="D82" s="709">
        <v>677.71</v>
      </c>
      <c r="E82" s="709">
        <v>13358.37</v>
      </c>
      <c r="F82" s="263" t="s">
        <v>1086</v>
      </c>
    </row>
    <row r="83" spans="1:6" s="248" customFormat="1" ht="15" customHeight="1">
      <c r="A83" s="692"/>
      <c r="B83" s="156"/>
      <c r="C83" s="408"/>
      <c r="D83" s="408"/>
      <c r="E83" s="408"/>
      <c r="F83" s="718"/>
    </row>
    <row r="84" spans="1:6" ht="21" customHeight="1">
      <c r="B84" s="938" t="s">
        <v>1087</v>
      </c>
      <c r="C84" s="938"/>
      <c r="D84" s="938"/>
      <c r="E84" s="938"/>
    </row>
    <row r="85" spans="1:6" ht="20.25" customHeight="1">
      <c r="B85" s="938" t="s">
        <v>1088</v>
      </c>
      <c r="C85" s="938"/>
      <c r="D85" s="938"/>
      <c r="E85" s="695">
        <v>6953.18</v>
      </c>
    </row>
    <row r="86" spans="1:6">
      <c r="A86" s="691" t="s">
        <v>772</v>
      </c>
      <c r="B86" s="280" t="s">
        <v>1089</v>
      </c>
      <c r="E86" s="719" t="s">
        <v>1090</v>
      </c>
    </row>
    <row r="87" spans="1:6" ht="18.75" customHeight="1" thickBot="1">
      <c r="A87" s="691" t="s">
        <v>778</v>
      </c>
      <c r="B87" s="938" t="s">
        <v>1091</v>
      </c>
      <c r="C87" s="938"/>
      <c r="D87" s="938"/>
      <c r="E87" s="720">
        <v>6952.33</v>
      </c>
    </row>
    <row r="88" spans="1:6" ht="17.25" customHeight="1">
      <c r="B88" s="938"/>
      <c r="C88" s="938"/>
      <c r="D88" s="938"/>
      <c r="E88" s="938"/>
    </row>
    <row r="89" spans="1:6" ht="15.75" customHeight="1">
      <c r="B89" s="938"/>
      <c r="C89" s="938"/>
      <c r="D89" s="938"/>
      <c r="E89" s="695"/>
    </row>
    <row r="90" spans="1:6" ht="16.5" customHeight="1">
      <c r="B90" s="938"/>
      <c r="C90" s="938"/>
      <c r="D90" s="938"/>
      <c r="E90" s="938"/>
    </row>
    <row r="91" spans="1:6" ht="16.5" customHeight="1">
      <c r="B91" s="938"/>
      <c r="C91" s="938"/>
      <c r="D91" s="938"/>
      <c r="E91" s="938"/>
    </row>
    <row r="92" spans="1:6" ht="16.5" customHeight="1">
      <c r="B92" s="988"/>
      <c r="C92" s="988"/>
      <c r="D92" s="988"/>
      <c r="E92" s="988"/>
    </row>
    <row r="93" spans="1:6" ht="18.75" customHeight="1">
      <c r="B93" s="989"/>
      <c r="C93" s="989"/>
      <c r="D93" s="989"/>
      <c r="E93" s="334"/>
    </row>
    <row r="94" spans="1:6" ht="34.5" customHeight="1">
      <c r="B94" s="938"/>
      <c r="C94" s="938"/>
      <c r="D94" s="938"/>
      <c r="E94" s="701"/>
    </row>
    <row r="95" spans="1:6" ht="30.75" customHeight="1">
      <c r="B95" s="938"/>
      <c r="C95" s="938"/>
      <c r="D95" s="938"/>
      <c r="E95" s="334"/>
    </row>
    <row r="96" spans="1:6">
      <c r="B96" s="938"/>
      <c r="C96" s="938"/>
      <c r="D96" s="938"/>
      <c r="E96" s="334"/>
    </row>
    <row r="97" spans="1:5">
      <c r="B97" s="938"/>
      <c r="C97" s="938"/>
      <c r="D97" s="938"/>
      <c r="E97" s="334"/>
    </row>
    <row r="98" spans="1:5">
      <c r="B98" s="938"/>
      <c r="C98" s="938"/>
      <c r="D98" s="938"/>
      <c r="E98" s="334"/>
    </row>
    <row r="99" spans="1:5">
      <c r="B99" s="938"/>
      <c r="C99" s="938"/>
      <c r="D99" s="938"/>
      <c r="E99" s="334"/>
    </row>
    <row r="100" spans="1:5">
      <c r="B100" s="938"/>
      <c r="C100" s="938"/>
      <c r="D100" s="938"/>
      <c r="E100" s="334"/>
    </row>
    <row r="101" spans="1:5" s="248" customFormat="1">
      <c r="A101" s="692"/>
      <c r="B101" s="882"/>
      <c r="C101" s="882"/>
      <c r="D101" s="882"/>
      <c r="E101" s="307"/>
    </row>
    <row r="102" spans="1:5">
      <c r="D102" s="280" t="s">
        <v>1092</v>
      </c>
    </row>
  </sheetData>
  <mergeCells count="28">
    <mergeCell ref="B98:D98"/>
    <mergeCell ref="B99:D99"/>
    <mergeCell ref="B100:D100"/>
    <mergeCell ref="B101:D101"/>
    <mergeCell ref="B92:E92"/>
    <mergeCell ref="B93:D93"/>
    <mergeCell ref="B94:D94"/>
    <mergeCell ref="B95:D95"/>
    <mergeCell ref="B96:D96"/>
    <mergeCell ref="B97:D97"/>
    <mergeCell ref="B91:E91"/>
    <mergeCell ref="C34:E34"/>
    <mergeCell ref="A59:B59"/>
    <mergeCell ref="A60:B60"/>
    <mergeCell ref="A61:B61"/>
    <mergeCell ref="C62:E62"/>
    <mergeCell ref="B84:E84"/>
    <mergeCell ref="B85:D85"/>
    <mergeCell ref="B87:D87"/>
    <mergeCell ref="B88:E88"/>
    <mergeCell ref="B89:D89"/>
    <mergeCell ref="B90:E90"/>
    <mergeCell ref="A33:B33"/>
    <mergeCell ref="A1:E1"/>
    <mergeCell ref="A2:B2"/>
    <mergeCell ref="A3:B3"/>
    <mergeCell ref="C4:E4"/>
    <mergeCell ref="A32:B3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workbookViewId="0">
      <selection activeCell="I9" sqref="I9"/>
    </sheetView>
  </sheetViews>
  <sheetFormatPr defaultRowHeight="15.75"/>
  <cols>
    <col min="1" max="1" width="19.28515625" style="635" customWidth="1"/>
    <col min="2" max="2" width="5.85546875" style="635" customWidth="1"/>
    <col min="3" max="3" width="34" style="347" customWidth="1"/>
    <col min="4" max="4" width="33.5703125" style="347" customWidth="1"/>
    <col min="5" max="5" width="28.28515625" style="347" customWidth="1"/>
    <col min="8" max="8" width="10.140625" bestFit="1" customWidth="1"/>
    <col min="9" max="9" width="16.42578125" customWidth="1"/>
  </cols>
  <sheetData>
    <row r="1" spans="1:9" s="310" customFormat="1" ht="33.75" customHeight="1">
      <c r="A1" s="821" t="s">
        <v>1093</v>
      </c>
      <c r="B1" s="821"/>
      <c r="C1" s="821"/>
      <c r="D1" s="821"/>
      <c r="E1" s="821"/>
    </row>
    <row r="2" spans="1:9" s="310" customFormat="1" ht="15.4" customHeight="1">
      <c r="A2" s="886" t="s">
        <v>1094</v>
      </c>
      <c r="B2" s="886"/>
      <c r="C2" s="886"/>
      <c r="D2" s="886"/>
      <c r="E2" s="886"/>
    </row>
    <row r="3" spans="1:9" ht="15.4" customHeight="1">
      <c r="A3" s="667" t="s">
        <v>1095</v>
      </c>
      <c r="B3" s="721"/>
      <c r="C3" s="511" t="s">
        <v>1096</v>
      </c>
      <c r="D3" s="721"/>
      <c r="E3" s="258" t="s">
        <v>1097</v>
      </c>
    </row>
    <row r="4" spans="1:9" s="722" customFormat="1" ht="15.4" customHeight="1">
      <c r="A4" s="930">
        <v>1</v>
      </c>
      <c r="B4" s="931"/>
      <c r="C4" s="277">
        <v>2</v>
      </c>
      <c r="D4" s="281">
        <v>3</v>
      </c>
      <c r="E4" s="281">
        <v>4</v>
      </c>
    </row>
    <row r="5" spans="1:9" s="723" customFormat="1" ht="15.4" customHeight="1">
      <c r="A5" s="158" t="s">
        <v>631</v>
      </c>
      <c r="B5" s="263"/>
      <c r="C5" s="263"/>
      <c r="D5" s="263"/>
      <c r="E5" s="158" t="s">
        <v>631</v>
      </c>
    </row>
    <row r="6" spans="1:9" s="723" customFormat="1" ht="15.4" customHeight="1">
      <c r="A6" s="263"/>
      <c r="B6" s="263"/>
      <c r="C6" s="263"/>
      <c r="D6" s="263" t="s">
        <v>1098</v>
      </c>
      <c r="E6" s="158"/>
    </row>
    <row r="7" spans="1:9" s="247" customFormat="1" ht="15.4" customHeight="1">
      <c r="A7" s="290"/>
      <c r="B7" s="539"/>
      <c r="C7" s="156" t="s">
        <v>1099</v>
      </c>
      <c r="E7" s="290"/>
    </row>
    <row r="8" spans="1:9" ht="15.4" customHeight="1">
      <c r="A8" s="698">
        <v>13138.61</v>
      </c>
      <c r="C8" s="156"/>
      <c r="D8" s="347" t="s">
        <v>1100</v>
      </c>
      <c r="E8" s="417"/>
    </row>
    <row r="9" spans="1:9" ht="15.4" customHeight="1">
      <c r="A9" s="417"/>
      <c r="C9" s="699" t="s">
        <v>1101</v>
      </c>
      <c r="D9" s="697" t="s">
        <v>373</v>
      </c>
      <c r="E9" s="698">
        <v>8703.4599999999991</v>
      </c>
    </row>
    <row r="10" spans="1:9" ht="15.4" customHeight="1">
      <c r="A10" s="417">
        <v>219.76</v>
      </c>
      <c r="B10" s="417"/>
      <c r="C10" s="724" t="s">
        <v>1102</v>
      </c>
      <c r="D10" s="291" t="s">
        <v>377</v>
      </c>
      <c r="E10" s="417"/>
      <c r="I10" s="417"/>
    </row>
    <row r="11" spans="1:9" ht="15.4" customHeight="1">
      <c r="A11" s="417"/>
      <c r="D11" s="724" t="s">
        <v>1103</v>
      </c>
      <c r="E11" s="725"/>
      <c r="I11" s="347"/>
    </row>
    <row r="12" spans="1:9" ht="15.4" customHeight="1">
      <c r="A12" s="417"/>
      <c r="D12" s="347" t="s">
        <v>1104</v>
      </c>
      <c r="E12" s="726">
        <v>0.1</v>
      </c>
      <c r="I12" s="347"/>
    </row>
    <row r="13" spans="1:9" ht="15.4" customHeight="1">
      <c r="A13" s="417"/>
      <c r="D13" s="724" t="s">
        <v>1105</v>
      </c>
      <c r="I13" s="726"/>
    </row>
    <row r="14" spans="1:9" ht="15.4" customHeight="1">
      <c r="A14" s="417"/>
      <c r="C14" s="276" t="s">
        <v>1106</v>
      </c>
      <c r="D14" s="347" t="s">
        <v>1107</v>
      </c>
      <c r="E14" s="698">
        <v>1963.5</v>
      </c>
      <c r="I14" s="347"/>
    </row>
    <row r="15" spans="1:9" ht="15.4" customHeight="1">
      <c r="A15" s="417"/>
      <c r="C15" s="276" t="s">
        <v>1108</v>
      </c>
      <c r="D15" s="724" t="s">
        <v>1109</v>
      </c>
      <c r="I15" s="417"/>
    </row>
    <row r="16" spans="1:9" ht="15.4" customHeight="1">
      <c r="A16" s="417"/>
      <c r="D16" s="347" t="s">
        <v>1110</v>
      </c>
      <c r="E16" s="290"/>
      <c r="I16" s="347"/>
    </row>
    <row r="17" spans="1:9" ht="15.4" customHeight="1">
      <c r="A17" s="417"/>
      <c r="D17" s="347" t="s">
        <v>1111</v>
      </c>
      <c r="E17" s="417">
        <v>213.87</v>
      </c>
      <c r="I17" s="417"/>
    </row>
    <row r="18" spans="1:9" ht="15.4" customHeight="1">
      <c r="A18" s="417"/>
      <c r="D18" s="347" t="s">
        <v>1112</v>
      </c>
      <c r="I18" s="347"/>
    </row>
    <row r="19" spans="1:9" ht="15.4" customHeight="1">
      <c r="A19" s="290"/>
      <c r="B19" s="539"/>
      <c r="D19" s="347" t="s">
        <v>1113</v>
      </c>
      <c r="E19" s="417"/>
      <c r="I19" s="347"/>
    </row>
    <row r="20" spans="1:9" ht="15.4" customHeight="1">
      <c r="A20" s="417"/>
      <c r="D20" s="347" t="s">
        <v>1111</v>
      </c>
      <c r="E20" s="417">
        <v>546.37</v>
      </c>
      <c r="I20" s="417"/>
    </row>
    <row r="21" spans="1:9" ht="15.4" customHeight="1">
      <c r="A21" s="290">
        <v>539.85</v>
      </c>
      <c r="B21" s="539"/>
      <c r="D21" s="347" t="s">
        <v>1112</v>
      </c>
      <c r="I21" s="347"/>
    </row>
    <row r="22" spans="1:9" ht="15.4" customHeight="1">
      <c r="A22" s="417"/>
      <c r="C22" s="276" t="s">
        <v>1114</v>
      </c>
      <c r="D22" s="724" t="s">
        <v>1115</v>
      </c>
      <c r="I22" s="347"/>
    </row>
    <row r="23" spans="1:9" ht="15.4" customHeight="1">
      <c r="D23" s="347" t="s">
        <v>1116</v>
      </c>
      <c r="E23" s="417">
        <v>2.5499999999999998</v>
      </c>
      <c r="I23" s="347"/>
    </row>
    <row r="24" spans="1:9" ht="15.4" customHeight="1">
      <c r="A24" s="417"/>
      <c r="D24" s="347" t="s">
        <v>1117</v>
      </c>
      <c r="E24" s="727">
        <v>1192.3599999999999</v>
      </c>
      <c r="I24" s="417"/>
    </row>
    <row r="25" spans="1:9" ht="15.4" customHeight="1">
      <c r="A25" s="417">
        <v>8.99</v>
      </c>
      <c r="D25" s="425" t="s">
        <v>1118</v>
      </c>
      <c r="E25" s="417"/>
      <c r="I25" s="417"/>
    </row>
    <row r="26" spans="1:9" ht="15.4" customHeight="1">
      <c r="A26" s="417"/>
      <c r="C26" s="276" t="s">
        <v>1119</v>
      </c>
      <c r="D26" s="724" t="s">
        <v>1120</v>
      </c>
      <c r="I26" s="347"/>
    </row>
    <row r="27" spans="1:9" ht="15.4" customHeight="1">
      <c r="A27" s="417">
        <v>166.37</v>
      </c>
      <c r="D27" s="347" t="s">
        <v>1121</v>
      </c>
      <c r="E27" s="417"/>
      <c r="I27" s="347"/>
    </row>
    <row r="28" spans="1:9" ht="15.4" customHeight="1">
      <c r="A28" s="417">
        <v>3.61</v>
      </c>
      <c r="D28" s="635" t="s">
        <v>1122</v>
      </c>
      <c r="E28" s="698">
        <v>1761.7</v>
      </c>
      <c r="I28" s="417"/>
    </row>
    <row r="29" spans="1:9" ht="15.4" customHeight="1">
      <c r="A29" s="698">
        <v>150.06</v>
      </c>
      <c r="B29" s="728"/>
      <c r="C29" s="276" t="s">
        <v>1123</v>
      </c>
      <c r="D29" s="724" t="s">
        <v>1124</v>
      </c>
      <c r="E29" s="417"/>
      <c r="I29" s="417"/>
    </row>
    <row r="30" spans="1:9" ht="15.4" customHeight="1">
      <c r="A30" s="729" t="s">
        <v>1125</v>
      </c>
      <c r="C30" s="276" t="s">
        <v>1126</v>
      </c>
      <c r="D30" s="730" t="s">
        <v>1127</v>
      </c>
      <c r="E30" s="417" t="s">
        <v>17</v>
      </c>
      <c r="I30" s="417"/>
    </row>
    <row r="31" spans="1:9" ht="15.4" customHeight="1">
      <c r="A31" s="731">
        <v>14383.91</v>
      </c>
      <c r="B31" s="732"/>
      <c r="C31" s="733"/>
      <c r="D31" s="732" t="s">
        <v>251</v>
      </c>
      <c r="E31" s="731">
        <v>14383.91</v>
      </c>
      <c r="F31" s="253"/>
      <c r="I31" s="347"/>
    </row>
    <row r="32" spans="1:9" ht="15.4" customHeight="1">
      <c r="D32" s="724"/>
      <c r="E32" s="417"/>
      <c r="I32" s="347"/>
    </row>
    <row r="33" spans="1:8">
      <c r="A33" s="874" t="s">
        <v>1128</v>
      </c>
      <c r="B33" s="874"/>
      <c r="C33" s="874"/>
      <c r="D33" s="874"/>
      <c r="E33" s="874"/>
    </row>
    <row r="34" spans="1:8" s="313" customFormat="1">
      <c r="A34" s="887" t="s">
        <v>1129</v>
      </c>
      <c r="B34" s="887"/>
      <c r="C34" s="887"/>
      <c r="D34" s="887"/>
      <c r="E34" s="887"/>
    </row>
    <row r="35" spans="1:8" s="313" customFormat="1">
      <c r="A35" s="887" t="s">
        <v>1130</v>
      </c>
      <c r="B35" s="887"/>
      <c r="C35" s="887"/>
      <c r="D35" s="887"/>
      <c r="E35" s="887"/>
    </row>
    <row r="36" spans="1:8" s="313" customFormat="1">
      <c r="A36" s="887" t="s">
        <v>1131</v>
      </c>
      <c r="B36" s="887"/>
      <c r="C36" s="887"/>
      <c r="D36" s="887"/>
      <c r="E36" s="887"/>
    </row>
    <row r="37" spans="1:8" s="734" customFormat="1">
      <c r="A37" s="887" t="s">
        <v>1132</v>
      </c>
      <c r="B37" s="887"/>
      <c r="C37" s="887"/>
      <c r="D37" s="887"/>
      <c r="E37" s="887"/>
    </row>
    <row r="38" spans="1:8" s="735" customFormat="1">
      <c r="A38" s="887" t="s">
        <v>1133</v>
      </c>
      <c r="B38" s="887"/>
      <c r="C38" s="887"/>
      <c r="D38" s="887"/>
      <c r="E38" s="887"/>
    </row>
    <row r="39" spans="1:8">
      <c r="A39" s="990" t="s">
        <v>1134</v>
      </c>
      <c r="B39" s="990"/>
      <c r="C39" s="990"/>
      <c r="D39" s="990"/>
      <c r="E39" s="990"/>
    </row>
    <row r="40" spans="1:8">
      <c r="A40" s="724" t="s">
        <v>1135</v>
      </c>
      <c r="B40" s="724"/>
      <c r="C40" s="276"/>
      <c r="D40" s="724"/>
      <c r="E40" s="275" t="s">
        <v>1136</v>
      </c>
    </row>
    <row r="41" spans="1:8">
      <c r="A41" s="263" t="s">
        <v>631</v>
      </c>
      <c r="B41" s="263"/>
      <c r="C41" s="276"/>
      <c r="D41" s="276"/>
      <c r="E41" s="158" t="s">
        <v>631</v>
      </c>
    </row>
    <row r="42" spans="1:8">
      <c r="A42" s="279">
        <v>12461.92</v>
      </c>
      <c r="B42" s="539"/>
      <c r="C42" s="938" t="s">
        <v>1137</v>
      </c>
      <c r="D42" s="938"/>
      <c r="E42" s="290"/>
    </row>
    <row r="43" spans="1:8">
      <c r="A43" s="698" t="s">
        <v>17</v>
      </c>
      <c r="C43" s="347" t="s">
        <v>1138</v>
      </c>
      <c r="E43" s="698">
        <v>11414.05</v>
      </c>
      <c r="H43" s="279"/>
    </row>
    <row r="44" spans="1:8">
      <c r="A44" s="417" t="s">
        <v>17</v>
      </c>
      <c r="C44" s="347" t="s">
        <v>1139</v>
      </c>
      <c r="E44" s="417" t="s">
        <v>17</v>
      </c>
      <c r="H44" s="698"/>
    </row>
    <row r="45" spans="1:8">
      <c r="A45" s="698">
        <v>10836.96</v>
      </c>
      <c r="B45" s="539"/>
      <c r="C45" s="347" t="s">
        <v>1140</v>
      </c>
      <c r="E45" s="417" t="s">
        <v>17</v>
      </c>
      <c r="H45" s="417"/>
    </row>
    <row r="46" spans="1:8">
      <c r="A46" s="698">
        <v>1253.78</v>
      </c>
      <c r="C46" s="347" t="s">
        <v>1141</v>
      </c>
      <c r="E46" s="417" t="s">
        <v>17</v>
      </c>
      <c r="H46" s="698"/>
    </row>
    <row r="47" spans="1:8" s="313" customFormat="1">
      <c r="A47" s="708" t="s">
        <v>17</v>
      </c>
      <c r="B47" s="376"/>
      <c r="C47" s="938" t="s">
        <v>1142</v>
      </c>
      <c r="D47" s="938"/>
      <c r="E47" s="708" t="s">
        <v>17</v>
      </c>
      <c r="H47" s="417"/>
    </row>
    <row r="48" spans="1:8" s="313" customFormat="1">
      <c r="A48" s="708" t="s">
        <v>17</v>
      </c>
      <c r="B48" s="376"/>
      <c r="C48" s="938" t="s">
        <v>1143</v>
      </c>
      <c r="D48" s="938"/>
      <c r="E48" s="708" t="s">
        <v>17</v>
      </c>
      <c r="H48" s="736"/>
    </row>
    <row r="49" spans="1:6">
      <c r="A49" s="737" t="s">
        <v>17</v>
      </c>
      <c r="C49" s="347" t="s">
        <v>1144</v>
      </c>
      <c r="E49" s="698" t="s">
        <v>17</v>
      </c>
    </row>
    <row r="50" spans="1:6">
      <c r="A50" s="417"/>
      <c r="C50" s="991" t="s">
        <v>1145</v>
      </c>
      <c r="D50" s="991"/>
      <c r="E50" s="698">
        <v>13138.61</v>
      </c>
    </row>
    <row r="51" spans="1:6" s="248" customFormat="1">
      <c r="A51" s="731">
        <v>24552.66</v>
      </c>
      <c r="B51" s="732"/>
      <c r="C51" s="992" t="s">
        <v>251</v>
      </c>
      <c r="D51" s="992"/>
      <c r="E51" s="731">
        <v>24552.66</v>
      </c>
      <c r="F51" s="738"/>
    </row>
    <row r="52" spans="1:6" s="248" customFormat="1">
      <c r="A52" s="275"/>
      <c r="B52" s="739"/>
      <c r="C52" s="740"/>
      <c r="D52" s="740"/>
      <c r="E52" s="741"/>
    </row>
    <row r="53" spans="1:6" s="248" customFormat="1" ht="15">
      <c r="A53" s="908"/>
      <c r="B53" s="908"/>
      <c r="C53" s="908"/>
      <c r="D53" s="908"/>
      <c r="E53" s="908"/>
    </row>
    <row r="54" spans="1:6" s="734" customFormat="1">
      <c r="A54" s="887" t="s">
        <v>1146</v>
      </c>
      <c r="B54" s="887"/>
      <c r="C54" s="887"/>
      <c r="D54" s="887"/>
      <c r="E54" s="887"/>
    </row>
    <row r="55" spans="1:6" s="734" customFormat="1">
      <c r="A55" s="887" t="s">
        <v>1147</v>
      </c>
      <c r="B55" s="887"/>
      <c r="C55" s="887"/>
      <c r="D55" s="887"/>
      <c r="E55" s="887"/>
    </row>
    <row r="56" spans="1:6" s="734" customFormat="1">
      <c r="A56" s="887" t="s">
        <v>1148</v>
      </c>
      <c r="B56" s="887"/>
      <c r="C56" s="887"/>
      <c r="D56" s="887"/>
      <c r="E56" s="887"/>
    </row>
    <row r="57" spans="1:6" s="734" customFormat="1">
      <c r="A57" s="887" t="s">
        <v>1149</v>
      </c>
      <c r="B57" s="887"/>
      <c r="C57" s="887"/>
      <c r="D57" s="887"/>
      <c r="E57" s="887"/>
    </row>
  </sheetData>
  <mergeCells count="20">
    <mergeCell ref="A56:E56"/>
    <mergeCell ref="A57:E57"/>
    <mergeCell ref="C48:D48"/>
    <mergeCell ref="C50:D50"/>
    <mergeCell ref="C51:D51"/>
    <mergeCell ref="A53:E53"/>
    <mergeCell ref="A54:E54"/>
    <mergeCell ref="A55:E55"/>
    <mergeCell ref="C47:D47"/>
    <mergeCell ref="A1:E1"/>
    <mergeCell ref="A2:E2"/>
    <mergeCell ref="A4:B4"/>
    <mergeCell ref="A33:E33"/>
    <mergeCell ref="A34:E34"/>
    <mergeCell ref="A35:E35"/>
    <mergeCell ref="A36:E36"/>
    <mergeCell ref="A37:E37"/>
    <mergeCell ref="A38:E38"/>
    <mergeCell ref="A39:E39"/>
    <mergeCell ref="C42:D4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workbookViewId="0">
      <selection activeCell="O18" sqref="O18"/>
    </sheetView>
  </sheetViews>
  <sheetFormatPr defaultRowHeight="15.75"/>
  <cols>
    <col min="1" max="1" width="13.5703125" style="157" customWidth="1"/>
    <col min="2" max="2" width="57.140625" style="157" customWidth="1"/>
    <col min="3" max="5" width="9.140625" style="157" hidden="1" customWidth="1"/>
    <col min="6" max="6" width="7" style="745" customWidth="1"/>
    <col min="7" max="7" width="8.42578125" style="745" customWidth="1"/>
    <col min="8" max="8" width="5.28515625" style="157" customWidth="1"/>
    <col min="9" max="16384" width="9.140625" style="157"/>
  </cols>
  <sheetData>
    <row r="1" spans="1:7">
      <c r="A1" s="913" t="s">
        <v>1150</v>
      </c>
      <c r="B1" s="913"/>
      <c r="C1" s="913"/>
      <c r="D1" s="913"/>
      <c r="E1" s="913"/>
      <c r="F1" s="913"/>
      <c r="G1" s="913"/>
    </row>
    <row r="2" spans="1:7">
      <c r="A2" s="866" t="s">
        <v>1151</v>
      </c>
      <c r="B2" s="866"/>
      <c r="C2" s="866"/>
      <c r="D2" s="866"/>
      <c r="E2" s="866"/>
      <c r="F2" s="866"/>
      <c r="G2" s="866"/>
    </row>
    <row r="3" spans="1:7">
      <c r="A3" s="742"/>
      <c r="B3" s="742"/>
      <c r="C3" s="742"/>
      <c r="D3" s="742"/>
      <c r="E3" s="742"/>
      <c r="F3" s="742"/>
      <c r="G3" s="742"/>
    </row>
    <row r="4" spans="1:7">
      <c r="A4" s="159" t="s">
        <v>1152</v>
      </c>
      <c r="F4" s="994" t="s">
        <v>1153</v>
      </c>
      <c r="G4" s="994"/>
    </row>
    <row r="5" spans="1:7">
      <c r="A5" s="159"/>
      <c r="F5" s="743"/>
      <c r="G5" s="743"/>
    </row>
    <row r="6" spans="1:7">
      <c r="A6" s="995" t="s">
        <v>1154</v>
      </c>
      <c r="B6" s="995"/>
      <c r="F6" s="744"/>
      <c r="G6" s="745" t="s">
        <v>1155</v>
      </c>
    </row>
    <row r="7" spans="1:7">
      <c r="A7" s="995" t="s">
        <v>1156</v>
      </c>
      <c r="B7" s="995"/>
      <c r="F7" s="744"/>
      <c r="G7" s="745" t="s">
        <v>1157</v>
      </c>
    </row>
    <row r="8" spans="1:7">
      <c r="A8" s="157" t="s">
        <v>1158</v>
      </c>
      <c r="B8" s="157" t="s">
        <v>1159</v>
      </c>
      <c r="G8" s="745" t="s">
        <v>1160</v>
      </c>
    </row>
    <row r="9" spans="1:7">
      <c r="A9" s="157" t="s">
        <v>1161</v>
      </c>
      <c r="B9" s="157" t="s">
        <v>1162</v>
      </c>
      <c r="G9" s="745" t="s">
        <v>1163</v>
      </c>
    </row>
    <row r="10" spans="1:7">
      <c r="B10" s="157" t="s">
        <v>1164</v>
      </c>
      <c r="G10" s="745" t="s">
        <v>1165</v>
      </c>
    </row>
    <row r="11" spans="1:7">
      <c r="A11" s="157" t="s">
        <v>1166</v>
      </c>
      <c r="B11" s="157" t="s">
        <v>1167</v>
      </c>
      <c r="G11" s="745" t="s">
        <v>1168</v>
      </c>
    </row>
    <row r="12" spans="1:7">
      <c r="A12" s="157" t="s">
        <v>1169</v>
      </c>
      <c r="B12" s="157" t="s">
        <v>1170</v>
      </c>
      <c r="G12" s="745" t="s">
        <v>1171</v>
      </c>
    </row>
    <row r="13" spans="1:7">
      <c r="A13" s="157" t="s">
        <v>1172</v>
      </c>
      <c r="B13" s="157" t="s">
        <v>1173</v>
      </c>
      <c r="G13" s="745" t="s">
        <v>1174</v>
      </c>
    </row>
    <row r="14" spans="1:7">
      <c r="A14" s="157" t="s">
        <v>1175</v>
      </c>
      <c r="B14" s="157" t="s">
        <v>1176</v>
      </c>
      <c r="G14" s="745" t="s">
        <v>1177</v>
      </c>
    </row>
    <row r="15" spans="1:7">
      <c r="A15" s="157" t="s">
        <v>1178</v>
      </c>
      <c r="B15" s="157" t="s">
        <v>1179</v>
      </c>
      <c r="G15" s="745" t="s">
        <v>1180</v>
      </c>
    </row>
    <row r="16" spans="1:7">
      <c r="A16" s="157" t="s">
        <v>1181</v>
      </c>
      <c r="B16" s="157" t="s">
        <v>1182</v>
      </c>
      <c r="G16" s="745" t="s">
        <v>1183</v>
      </c>
    </row>
    <row r="17" spans="1:7">
      <c r="A17" s="157" t="s">
        <v>1184</v>
      </c>
      <c r="B17" s="157" t="s">
        <v>1185</v>
      </c>
      <c r="G17" s="745" t="s">
        <v>1186</v>
      </c>
    </row>
    <row r="18" spans="1:7">
      <c r="A18" s="157" t="s">
        <v>1187</v>
      </c>
      <c r="B18" s="157" t="s">
        <v>1188</v>
      </c>
      <c r="G18" s="745" t="s">
        <v>1189</v>
      </c>
    </row>
    <row r="19" spans="1:7">
      <c r="A19" s="157" t="s">
        <v>1190</v>
      </c>
      <c r="B19" s="157" t="s">
        <v>1191</v>
      </c>
      <c r="G19" s="745" t="s">
        <v>1192</v>
      </c>
    </row>
    <row r="20" spans="1:7" ht="47.25">
      <c r="A20" s="157" t="s">
        <v>1193</v>
      </c>
      <c r="B20" s="280" t="s">
        <v>1194</v>
      </c>
      <c r="G20" s="745" t="s">
        <v>1195</v>
      </c>
    </row>
    <row r="21" spans="1:7">
      <c r="A21" s="157" t="s">
        <v>1196</v>
      </c>
      <c r="B21" s="157" t="s">
        <v>1197</v>
      </c>
      <c r="G21" s="745" t="s">
        <v>1198</v>
      </c>
    </row>
    <row r="22" spans="1:7">
      <c r="B22" s="157" t="s">
        <v>1199</v>
      </c>
      <c r="C22" s="157" t="s">
        <v>1200</v>
      </c>
    </row>
    <row r="23" spans="1:7">
      <c r="B23" s="157" t="s">
        <v>1201</v>
      </c>
      <c r="C23" s="157" t="s">
        <v>1201</v>
      </c>
      <c r="G23" s="745" t="s">
        <v>1202</v>
      </c>
    </row>
    <row r="25" spans="1:7">
      <c r="A25" s="159" t="s">
        <v>1203</v>
      </c>
    </row>
    <row r="26" spans="1:7">
      <c r="A26" s="159"/>
    </row>
    <row r="27" spans="1:7" ht="31.5">
      <c r="A27" s="157" t="s">
        <v>1204</v>
      </c>
      <c r="B27" s="280" t="s">
        <v>1205</v>
      </c>
      <c r="G27" s="745" t="s">
        <v>1206</v>
      </c>
    </row>
    <row r="28" spans="1:7">
      <c r="A28" s="157" t="s">
        <v>1207</v>
      </c>
      <c r="B28" s="157" t="s">
        <v>1208</v>
      </c>
      <c r="G28" s="745" t="s">
        <v>1209</v>
      </c>
    </row>
    <row r="29" spans="1:7" ht="47.25">
      <c r="A29" s="157" t="s">
        <v>1210</v>
      </c>
      <c r="B29" s="280" t="s">
        <v>1211</v>
      </c>
      <c r="G29" s="745" t="s">
        <v>1212</v>
      </c>
    </row>
    <row r="30" spans="1:7">
      <c r="A30" s="157" t="s">
        <v>1213</v>
      </c>
      <c r="B30" s="157" t="s">
        <v>1214</v>
      </c>
      <c r="G30" s="745" t="s">
        <v>1215</v>
      </c>
    </row>
    <row r="31" spans="1:7" ht="31.5">
      <c r="A31" s="157" t="s">
        <v>1216</v>
      </c>
      <c r="B31" s="280" t="s">
        <v>1217</v>
      </c>
      <c r="G31" s="745" t="s">
        <v>1218</v>
      </c>
    </row>
    <row r="32" spans="1:7">
      <c r="A32" s="157" t="s">
        <v>1219</v>
      </c>
      <c r="B32" s="157" t="s">
        <v>1220</v>
      </c>
      <c r="G32" s="745" t="s">
        <v>1221</v>
      </c>
    </row>
    <row r="33" spans="1:7">
      <c r="A33" s="157" t="s">
        <v>1222</v>
      </c>
      <c r="B33" s="157" t="s">
        <v>1223</v>
      </c>
      <c r="G33" s="745" t="s">
        <v>1224</v>
      </c>
    </row>
    <row r="34" spans="1:7" ht="31.5">
      <c r="A34" s="157" t="s">
        <v>1225</v>
      </c>
      <c r="B34" s="280" t="s">
        <v>1226</v>
      </c>
      <c r="G34" s="745" t="s">
        <v>1227</v>
      </c>
    </row>
    <row r="35" spans="1:7">
      <c r="A35" s="157" t="s">
        <v>1228</v>
      </c>
      <c r="B35" s="157" t="s">
        <v>1229</v>
      </c>
      <c r="G35" s="745" t="s">
        <v>1230</v>
      </c>
    </row>
    <row r="37" spans="1:7">
      <c r="A37" s="913" t="s">
        <v>1231</v>
      </c>
      <c r="B37" s="913"/>
      <c r="C37" s="913"/>
      <c r="D37" s="913"/>
      <c r="E37" s="913"/>
      <c r="F37" s="913"/>
      <c r="G37" s="913"/>
    </row>
    <row r="38" spans="1:7">
      <c r="A38" s="866" t="s">
        <v>1151</v>
      </c>
      <c r="B38" s="866"/>
      <c r="C38" s="866"/>
      <c r="D38" s="866"/>
      <c r="E38" s="866"/>
      <c r="F38" s="866"/>
      <c r="G38" s="866"/>
    </row>
    <row r="39" spans="1:7">
      <c r="A39" s="742"/>
      <c r="B39" s="742"/>
      <c r="C39" s="742"/>
      <c r="D39" s="742"/>
      <c r="E39" s="742"/>
      <c r="F39" s="742"/>
      <c r="G39" s="742"/>
    </row>
    <row r="40" spans="1:7">
      <c r="A40" s="993" t="s">
        <v>1232</v>
      </c>
      <c r="B40" s="993"/>
      <c r="C40" s="746"/>
      <c r="D40" s="746"/>
      <c r="E40" s="746"/>
      <c r="F40" s="994" t="s">
        <v>1153</v>
      </c>
      <c r="G40" s="994"/>
    </row>
    <row r="42" spans="1:7">
      <c r="A42" s="157" t="s">
        <v>1233</v>
      </c>
      <c r="B42" s="157" t="s">
        <v>1234</v>
      </c>
      <c r="G42" s="745" t="s">
        <v>1235</v>
      </c>
    </row>
    <row r="43" spans="1:7">
      <c r="A43" s="157" t="s">
        <v>1236</v>
      </c>
      <c r="B43" s="157" t="s">
        <v>1237</v>
      </c>
      <c r="G43" s="745" t="s">
        <v>1238</v>
      </c>
    </row>
    <row r="44" spans="1:7" ht="47.25">
      <c r="A44" s="157" t="s">
        <v>1239</v>
      </c>
      <c r="B44" s="280" t="s">
        <v>1240</v>
      </c>
      <c r="G44" s="745" t="s">
        <v>1241</v>
      </c>
    </row>
    <row r="45" spans="1:7">
      <c r="A45" s="157" t="s">
        <v>1242</v>
      </c>
      <c r="B45" s="157" t="s">
        <v>1243</v>
      </c>
      <c r="G45" s="745" t="s">
        <v>1244</v>
      </c>
    </row>
    <row r="46" spans="1:7">
      <c r="A46" s="157" t="s">
        <v>1245</v>
      </c>
      <c r="B46" s="157" t="s">
        <v>1246</v>
      </c>
      <c r="G46" s="745" t="s">
        <v>1247</v>
      </c>
    </row>
    <row r="47" spans="1:7" ht="47.25">
      <c r="A47" s="290" t="s">
        <v>152</v>
      </c>
      <c r="B47" s="280" t="s">
        <v>1248</v>
      </c>
    </row>
    <row r="48" spans="1:7">
      <c r="A48" s="290" t="s">
        <v>176</v>
      </c>
      <c r="B48" s="157" t="s">
        <v>1249</v>
      </c>
    </row>
    <row r="49" spans="1:7" ht="63">
      <c r="A49" s="539" t="s">
        <v>1250</v>
      </c>
      <c r="B49" s="280" t="s">
        <v>1251</v>
      </c>
      <c r="G49" s="745" t="s">
        <v>1252</v>
      </c>
    </row>
    <row r="50" spans="1:7" ht="47.25">
      <c r="A50" s="157" t="s">
        <v>1253</v>
      </c>
      <c r="B50" s="280" t="s">
        <v>1254</v>
      </c>
      <c r="G50" s="745" t="s">
        <v>1255</v>
      </c>
    </row>
    <row r="51" spans="1:7">
      <c r="A51" s="157" t="s">
        <v>1256</v>
      </c>
      <c r="B51" s="157" t="s">
        <v>1257</v>
      </c>
      <c r="G51" s="745" t="s">
        <v>1258</v>
      </c>
    </row>
    <row r="52" spans="1:7" ht="47.25">
      <c r="A52" s="157" t="s">
        <v>1259</v>
      </c>
      <c r="B52" s="280" t="s">
        <v>1260</v>
      </c>
      <c r="G52" s="745" t="s">
        <v>1261</v>
      </c>
    </row>
    <row r="53" spans="1:7" ht="47.25">
      <c r="A53" s="157" t="s">
        <v>1262</v>
      </c>
      <c r="B53" s="280" t="s">
        <v>1263</v>
      </c>
      <c r="G53" s="745" t="s">
        <v>1264</v>
      </c>
    </row>
    <row r="54" spans="1:7" ht="47.25">
      <c r="A54" s="157" t="s">
        <v>1265</v>
      </c>
      <c r="B54" s="280" t="s">
        <v>1266</v>
      </c>
      <c r="G54" s="745" t="s">
        <v>1267</v>
      </c>
    </row>
    <row r="55" spans="1:7">
      <c r="A55" s="157" t="s">
        <v>1268</v>
      </c>
      <c r="B55" s="157" t="s">
        <v>1269</v>
      </c>
      <c r="G55" s="745" t="s">
        <v>1270</v>
      </c>
    </row>
    <row r="56" spans="1:7" ht="47.25">
      <c r="A56" s="157" t="s">
        <v>1271</v>
      </c>
      <c r="B56" s="280" t="s">
        <v>1272</v>
      </c>
      <c r="G56" s="745" t="s">
        <v>1273</v>
      </c>
    </row>
  </sheetData>
  <mergeCells count="9">
    <mergeCell ref="A38:G38"/>
    <mergeCell ref="A40:B40"/>
    <mergeCell ref="F40:G40"/>
    <mergeCell ref="A1:G1"/>
    <mergeCell ref="A2:G2"/>
    <mergeCell ref="F4:G4"/>
    <mergeCell ref="A6:B6"/>
    <mergeCell ref="A7:B7"/>
    <mergeCell ref="A37:G3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84"/>
  <sheetViews>
    <sheetView topLeftCell="A67" workbookViewId="0">
      <selection activeCell="K84" sqref="K84"/>
    </sheetView>
  </sheetViews>
  <sheetFormatPr defaultRowHeight="15"/>
  <cols>
    <col min="1" max="1" width="3.7109375" customWidth="1"/>
    <col min="2" max="2" width="22.7109375" customWidth="1"/>
    <col min="3" max="3" width="11.42578125" customWidth="1"/>
    <col min="4" max="4" width="11.5703125" customWidth="1"/>
    <col min="5" max="5" width="22.85546875" customWidth="1"/>
    <col min="6" max="6" width="13.5703125" customWidth="1"/>
    <col min="7" max="7" width="11.42578125" customWidth="1"/>
  </cols>
  <sheetData>
    <row r="1" spans="2:7" ht="15.75">
      <c r="B1" s="777" t="s">
        <v>68</v>
      </c>
      <c r="C1" s="777"/>
      <c r="D1" s="777"/>
      <c r="E1" s="777"/>
      <c r="F1" s="777"/>
      <c r="G1" s="777"/>
    </row>
    <row r="2" spans="2:7" ht="15.75">
      <c r="B2" s="778" t="s">
        <v>69</v>
      </c>
      <c r="C2" s="779"/>
      <c r="D2" s="779"/>
      <c r="E2" s="779"/>
      <c r="F2" s="779"/>
      <c r="G2" s="779"/>
    </row>
    <row r="3" spans="2:7" ht="15.75">
      <c r="B3" s="780" t="s">
        <v>70</v>
      </c>
      <c r="C3" s="777"/>
      <c r="D3" s="781"/>
      <c r="E3" s="776" t="s">
        <v>71</v>
      </c>
      <c r="F3" s="776"/>
      <c r="G3" s="776"/>
    </row>
    <row r="4" spans="2:7" ht="15.75">
      <c r="B4" s="70"/>
      <c r="C4" s="71" t="s">
        <v>72</v>
      </c>
      <c r="D4" s="71" t="s">
        <v>73</v>
      </c>
      <c r="E4" s="72"/>
      <c r="F4" s="71" t="s">
        <v>72</v>
      </c>
      <c r="G4" s="71" t="s">
        <v>73</v>
      </c>
    </row>
    <row r="5" spans="2:7" ht="15.75">
      <c r="B5" s="776" t="s">
        <v>74</v>
      </c>
      <c r="C5" s="776"/>
      <c r="D5" s="776"/>
      <c r="E5" s="776"/>
      <c r="F5" s="776"/>
      <c r="G5" s="776"/>
    </row>
    <row r="6" spans="2:7" ht="15.75">
      <c r="B6" s="776" t="s">
        <v>75</v>
      </c>
      <c r="C6" s="776"/>
      <c r="D6" s="776"/>
      <c r="E6" s="776"/>
      <c r="F6" s="776"/>
      <c r="G6" s="776"/>
    </row>
    <row r="7" spans="2:7" ht="41.25">
      <c r="B7" s="73" t="s">
        <v>76</v>
      </c>
      <c r="C7" s="49">
        <v>11414.05</v>
      </c>
      <c r="D7" s="49">
        <v>10282.06</v>
      </c>
      <c r="E7" s="73" t="s">
        <v>77</v>
      </c>
      <c r="F7" s="49">
        <v>10836.96</v>
      </c>
      <c r="G7" s="49">
        <v>10092.17</v>
      </c>
    </row>
    <row r="8" spans="2:7" ht="44.25">
      <c r="B8" s="74" t="s">
        <v>78</v>
      </c>
      <c r="C8" s="49">
        <v>1195.5899999999999</v>
      </c>
      <c r="D8" s="75">
        <v>1101.82</v>
      </c>
      <c r="E8" s="74" t="s">
        <v>79</v>
      </c>
      <c r="F8" s="76">
        <v>3296.03</v>
      </c>
      <c r="G8" s="76">
        <v>3290.72</v>
      </c>
    </row>
    <row r="9" spans="2:7" ht="28.5">
      <c r="B9" s="782" t="s">
        <v>80</v>
      </c>
      <c r="C9" s="784">
        <v>1084.93</v>
      </c>
      <c r="D9" s="784">
        <v>1027.77</v>
      </c>
      <c r="E9" s="74" t="s">
        <v>81</v>
      </c>
      <c r="F9" s="49">
        <v>116.7</v>
      </c>
      <c r="G9" s="49">
        <v>109.28</v>
      </c>
    </row>
    <row r="10" spans="2:7" ht="44.25">
      <c r="B10" s="783"/>
      <c r="C10" s="785"/>
      <c r="D10" s="785"/>
      <c r="E10" s="74" t="s">
        <v>82</v>
      </c>
      <c r="F10" s="77" t="s">
        <v>83</v>
      </c>
      <c r="G10" s="77">
        <v>2222.09</v>
      </c>
    </row>
    <row r="11" spans="2:7" ht="47.25">
      <c r="B11" s="74" t="s">
        <v>84</v>
      </c>
      <c r="C11" s="78">
        <v>15.45</v>
      </c>
      <c r="D11" s="79">
        <v>50.19</v>
      </c>
      <c r="E11" s="73" t="s">
        <v>85</v>
      </c>
      <c r="F11" s="49">
        <v>2992.03</v>
      </c>
      <c r="G11" s="49">
        <v>2701.04</v>
      </c>
    </row>
    <row r="12" spans="2:7" ht="57">
      <c r="B12" s="786" t="s">
        <v>86</v>
      </c>
      <c r="C12" s="788">
        <v>1069.48</v>
      </c>
      <c r="D12" s="788">
        <v>977.58</v>
      </c>
      <c r="E12" s="80" t="s">
        <v>87</v>
      </c>
      <c r="F12" s="81">
        <v>627.79999999999995</v>
      </c>
      <c r="G12" s="81">
        <v>555.14</v>
      </c>
    </row>
    <row r="13" spans="2:7" ht="41.25">
      <c r="B13" s="787"/>
      <c r="C13" s="789"/>
      <c r="D13" s="789"/>
      <c r="E13" s="74" t="s">
        <v>88</v>
      </c>
      <c r="F13" s="81">
        <v>1994.59</v>
      </c>
      <c r="G13" s="81">
        <v>1834.18</v>
      </c>
    </row>
    <row r="14" spans="2:7" ht="44.25">
      <c r="B14" s="74" t="s">
        <v>89</v>
      </c>
      <c r="C14" s="49">
        <v>5647.47</v>
      </c>
      <c r="D14" s="49">
        <v>4745.25</v>
      </c>
      <c r="E14" s="74" t="s">
        <v>90</v>
      </c>
      <c r="F14" s="81">
        <v>369.64</v>
      </c>
      <c r="G14" s="81">
        <v>311.72000000000003</v>
      </c>
    </row>
    <row r="15" spans="2:7" ht="28.5">
      <c r="B15" s="74"/>
      <c r="C15" s="82"/>
      <c r="D15" s="82"/>
      <c r="E15" s="73" t="s">
        <v>91</v>
      </c>
      <c r="F15" s="76">
        <v>522.45000000000005</v>
      </c>
      <c r="G15" s="76">
        <v>661.56</v>
      </c>
    </row>
    <row r="16" spans="2:7" ht="28.5">
      <c r="B16" s="74"/>
      <c r="C16" s="82"/>
      <c r="D16" s="82"/>
      <c r="E16" s="73" t="s">
        <v>92</v>
      </c>
      <c r="F16" s="76">
        <v>928.99</v>
      </c>
      <c r="G16" s="76">
        <v>1099.49</v>
      </c>
    </row>
    <row r="17" spans="2:7" ht="60">
      <c r="B17" s="83" t="s">
        <v>93</v>
      </c>
      <c r="C17" s="49">
        <v>3486.06</v>
      </c>
      <c r="D17" s="49">
        <v>3407.22</v>
      </c>
      <c r="E17" s="83" t="s">
        <v>94</v>
      </c>
      <c r="F17" s="49">
        <v>58.15</v>
      </c>
      <c r="G17" s="49">
        <v>7.99</v>
      </c>
    </row>
    <row r="18" spans="2:7" ht="15.75">
      <c r="B18" s="73" t="s">
        <v>95</v>
      </c>
      <c r="C18" s="25" t="s">
        <v>17</v>
      </c>
      <c r="D18" s="25" t="s">
        <v>17</v>
      </c>
      <c r="E18" s="73" t="s">
        <v>96</v>
      </c>
      <c r="F18" s="49">
        <v>577.09</v>
      </c>
      <c r="G18" s="49">
        <v>189.89</v>
      </c>
    </row>
    <row r="19" spans="2:7" ht="15.75">
      <c r="B19" s="84"/>
      <c r="C19" s="85"/>
      <c r="D19" s="85"/>
      <c r="E19" s="86"/>
      <c r="F19" s="87"/>
      <c r="G19" s="87"/>
    </row>
    <row r="20" spans="2:7" ht="15.75">
      <c r="B20" s="86"/>
      <c r="C20" s="85"/>
      <c r="D20" s="85"/>
      <c r="E20" s="86"/>
      <c r="F20" s="87"/>
      <c r="G20" s="87"/>
    </row>
    <row r="21" spans="2:7" ht="15.75">
      <c r="B21" s="86"/>
      <c r="C21" s="85"/>
      <c r="D21" s="85"/>
      <c r="E21" s="86"/>
      <c r="F21" s="87"/>
      <c r="G21" s="87"/>
    </row>
    <row r="22" spans="2:7" ht="12" customHeight="1">
      <c r="B22" s="86"/>
      <c r="C22" s="85"/>
      <c r="D22" s="85"/>
      <c r="E22" s="86"/>
      <c r="F22" s="87"/>
      <c r="G22" s="87"/>
    </row>
    <row r="23" spans="2:7" ht="10.5" customHeight="1">
      <c r="B23" s="88"/>
      <c r="C23" s="85"/>
      <c r="D23" s="85"/>
      <c r="E23" s="89"/>
      <c r="F23" s="90"/>
      <c r="G23" s="90"/>
    </row>
    <row r="24" spans="2:7">
      <c r="B24" s="790" t="s">
        <v>97</v>
      </c>
      <c r="C24" s="791"/>
      <c r="D24" s="791"/>
      <c r="E24" s="791"/>
      <c r="F24" s="791"/>
      <c r="G24" s="791"/>
    </row>
    <row r="25" spans="2:7" ht="15.75" customHeight="1">
      <c r="B25" s="791"/>
      <c r="C25" s="791"/>
      <c r="D25" s="791"/>
      <c r="E25" s="791"/>
      <c r="F25" s="791"/>
      <c r="G25" s="791"/>
    </row>
    <row r="26" spans="2:7" ht="3" customHeight="1">
      <c r="B26" s="791"/>
      <c r="C26" s="791"/>
      <c r="D26" s="791"/>
      <c r="E26" s="791"/>
      <c r="F26" s="791"/>
      <c r="G26" s="791"/>
    </row>
    <row r="27" spans="2:7" ht="18.75" customHeight="1">
      <c r="B27" s="790" t="s">
        <v>98</v>
      </c>
      <c r="C27" s="790"/>
      <c r="D27" s="790"/>
      <c r="E27" s="790"/>
      <c r="F27" s="790"/>
      <c r="G27" s="790"/>
    </row>
    <row r="28" spans="2:7" ht="15" customHeight="1">
      <c r="B28" s="790"/>
      <c r="C28" s="790"/>
      <c r="D28" s="790"/>
      <c r="E28" s="790"/>
      <c r="F28" s="790"/>
      <c r="G28" s="790"/>
    </row>
    <row r="29" spans="2:7" ht="20.25" customHeight="1">
      <c r="B29" s="792" t="s">
        <v>99</v>
      </c>
      <c r="C29" s="792"/>
      <c r="D29" s="792"/>
      <c r="E29" s="792"/>
      <c r="F29" s="91"/>
      <c r="G29" s="91"/>
    </row>
    <row r="30" spans="2:7" ht="20.25" customHeight="1">
      <c r="B30" s="792" t="s">
        <v>100</v>
      </c>
      <c r="C30" s="792"/>
      <c r="D30" s="792"/>
      <c r="E30" s="792"/>
      <c r="F30" s="792"/>
      <c r="G30" s="792"/>
    </row>
    <row r="31" spans="2:7" ht="15.75">
      <c r="B31" s="777" t="s">
        <v>68</v>
      </c>
      <c r="C31" s="777"/>
      <c r="D31" s="777"/>
      <c r="E31" s="777"/>
      <c r="F31" s="777"/>
      <c r="G31" s="777"/>
    </row>
    <row r="32" spans="2:7" ht="15.75">
      <c r="B32" s="778" t="s">
        <v>101</v>
      </c>
      <c r="C32" s="779"/>
      <c r="D32" s="779"/>
      <c r="E32" s="779"/>
      <c r="F32" s="779"/>
      <c r="G32" s="779"/>
    </row>
    <row r="33" spans="2:7" ht="15.75">
      <c r="B33" s="780" t="s">
        <v>70</v>
      </c>
      <c r="C33" s="777"/>
      <c r="D33" s="781"/>
      <c r="E33" s="776" t="s">
        <v>71</v>
      </c>
      <c r="F33" s="776"/>
      <c r="G33" s="776"/>
    </row>
    <row r="34" spans="2:7" ht="15.75">
      <c r="B34" s="70"/>
      <c r="C34" s="71" t="s">
        <v>72</v>
      </c>
      <c r="D34" s="71" t="s">
        <v>73</v>
      </c>
      <c r="E34" s="72"/>
      <c r="F34" s="71" t="s">
        <v>72</v>
      </c>
      <c r="G34" s="71" t="s">
        <v>73</v>
      </c>
    </row>
    <row r="35" spans="2:7" ht="15.75">
      <c r="B35" s="776" t="s">
        <v>102</v>
      </c>
      <c r="C35" s="776"/>
      <c r="D35" s="776"/>
      <c r="E35" s="776"/>
      <c r="F35" s="776"/>
      <c r="G35" s="776"/>
    </row>
    <row r="36" spans="2:7" ht="15.75">
      <c r="B36" s="795" t="s">
        <v>103</v>
      </c>
      <c r="C36" s="795"/>
      <c r="D36" s="795"/>
      <c r="E36" s="795"/>
      <c r="F36" s="795"/>
      <c r="G36" s="795"/>
    </row>
    <row r="37" spans="2:7" ht="41.25">
      <c r="B37" s="92" t="s">
        <v>104</v>
      </c>
      <c r="C37" s="93" t="s">
        <v>17</v>
      </c>
      <c r="D37" s="93" t="s">
        <v>17</v>
      </c>
      <c r="E37" s="94" t="s">
        <v>105</v>
      </c>
      <c r="F37" s="95">
        <v>1253.78</v>
      </c>
      <c r="G37" s="95">
        <v>1321.86</v>
      </c>
    </row>
    <row r="38" spans="2:7" ht="28.5">
      <c r="B38" s="74"/>
      <c r="C38" s="74"/>
      <c r="D38" s="74"/>
      <c r="E38" s="74" t="s">
        <v>106</v>
      </c>
      <c r="F38" s="96">
        <v>117.51</v>
      </c>
      <c r="G38" s="96">
        <v>82.86</v>
      </c>
    </row>
    <row r="39" spans="2:7" ht="28.5">
      <c r="B39" s="74"/>
      <c r="C39" s="74"/>
      <c r="D39" s="74"/>
      <c r="E39" s="74" t="s">
        <v>107</v>
      </c>
      <c r="F39" s="96">
        <v>295.61</v>
      </c>
      <c r="G39" s="96">
        <v>305.51</v>
      </c>
    </row>
    <row r="40" spans="2:7" ht="28.5">
      <c r="B40" s="74"/>
      <c r="C40" s="74"/>
      <c r="D40" s="74"/>
      <c r="E40" s="74" t="s">
        <v>108</v>
      </c>
      <c r="F40" s="96">
        <v>840.66</v>
      </c>
      <c r="G40" s="96">
        <v>933.49</v>
      </c>
    </row>
    <row r="41" spans="2:7" ht="55.5" customHeight="1">
      <c r="B41" s="782" t="s">
        <v>109</v>
      </c>
      <c r="C41" s="793">
        <v>23.96</v>
      </c>
      <c r="D41" s="793">
        <v>26.49</v>
      </c>
      <c r="E41" s="73" t="s">
        <v>110</v>
      </c>
      <c r="F41" s="97">
        <v>24.98</v>
      </c>
      <c r="G41" s="97">
        <v>2.19</v>
      </c>
    </row>
    <row r="42" spans="2:7" ht="30.75" customHeight="1">
      <c r="B42" s="783"/>
      <c r="C42" s="796"/>
      <c r="D42" s="796"/>
      <c r="E42" s="74" t="s">
        <v>111</v>
      </c>
      <c r="F42" s="96" t="s">
        <v>17</v>
      </c>
      <c r="G42" s="96" t="s">
        <v>17</v>
      </c>
    </row>
    <row r="43" spans="2:7" ht="33.75" customHeight="1">
      <c r="B43" s="74"/>
      <c r="C43" s="96">
        <v>0.8</v>
      </c>
      <c r="D43" s="96">
        <v>1.1200000000000001</v>
      </c>
      <c r="E43" s="74" t="s">
        <v>112</v>
      </c>
      <c r="F43" s="96" t="s">
        <v>17</v>
      </c>
      <c r="G43" s="96" t="s">
        <v>17</v>
      </c>
    </row>
    <row r="44" spans="2:7" ht="32.25" customHeight="1">
      <c r="B44" s="74"/>
      <c r="C44" s="96">
        <v>0.66</v>
      </c>
      <c r="D44" s="96">
        <v>0.91</v>
      </c>
      <c r="E44" s="74" t="s">
        <v>113</v>
      </c>
      <c r="F44" s="96">
        <v>3.44</v>
      </c>
      <c r="G44" s="96">
        <v>2.19</v>
      </c>
    </row>
    <row r="45" spans="2:7" ht="41.25">
      <c r="B45" s="74"/>
      <c r="C45" s="96">
        <v>22.5</v>
      </c>
      <c r="D45" s="96">
        <v>24.46</v>
      </c>
      <c r="E45" s="80" t="s">
        <v>114</v>
      </c>
      <c r="F45" s="96">
        <v>21.54</v>
      </c>
      <c r="G45" s="96" t="s">
        <v>17</v>
      </c>
    </row>
    <row r="46" spans="2:7" ht="15" customHeight="1">
      <c r="B46" s="782" t="s">
        <v>115</v>
      </c>
      <c r="C46" s="793">
        <v>6402.04</v>
      </c>
      <c r="D46" s="793">
        <v>4019.39</v>
      </c>
      <c r="E46" s="782" t="s">
        <v>116</v>
      </c>
      <c r="F46" s="793">
        <v>4888.6000000000004</v>
      </c>
      <c r="G46" s="793">
        <v>2603.15</v>
      </c>
    </row>
    <row r="47" spans="2:7" ht="46.5" customHeight="1">
      <c r="B47" s="797"/>
      <c r="C47" s="794"/>
      <c r="D47" s="794"/>
      <c r="E47" s="797"/>
      <c r="F47" s="794"/>
      <c r="G47" s="794"/>
    </row>
    <row r="48" spans="2:7" ht="15" customHeight="1">
      <c r="B48" s="786" t="s">
        <v>117</v>
      </c>
      <c r="C48" s="799">
        <v>5648.06</v>
      </c>
      <c r="D48" s="799">
        <v>3718.99</v>
      </c>
      <c r="E48" s="786" t="s">
        <v>118</v>
      </c>
      <c r="F48" s="799">
        <v>4860.91</v>
      </c>
      <c r="G48" s="799">
        <v>2579.66</v>
      </c>
    </row>
    <row r="49" spans="2:7" ht="48" customHeight="1">
      <c r="B49" s="798"/>
      <c r="C49" s="796"/>
      <c r="D49" s="796"/>
      <c r="E49" s="798"/>
      <c r="F49" s="796"/>
      <c r="G49" s="796"/>
    </row>
    <row r="50" spans="2:7" ht="32.25" customHeight="1">
      <c r="B50" s="73" t="s">
        <v>119</v>
      </c>
      <c r="C50" s="96">
        <v>753.98</v>
      </c>
      <c r="D50" s="96">
        <v>300.39999999999998</v>
      </c>
      <c r="E50" s="73" t="s">
        <v>120</v>
      </c>
      <c r="F50" s="97">
        <v>27.69</v>
      </c>
      <c r="G50" s="97">
        <v>23.49</v>
      </c>
    </row>
    <row r="51" spans="2:7" ht="31.5" customHeight="1">
      <c r="B51" s="83" t="s">
        <v>121</v>
      </c>
      <c r="C51" s="98" t="s">
        <v>17</v>
      </c>
      <c r="D51" s="98" t="s">
        <v>17</v>
      </c>
      <c r="E51" s="83" t="s">
        <v>121</v>
      </c>
      <c r="F51" s="98"/>
      <c r="G51" s="98" t="s">
        <v>17</v>
      </c>
    </row>
    <row r="52" spans="2:7" ht="15" customHeight="1">
      <c r="B52" s="800" t="s">
        <v>122</v>
      </c>
      <c r="C52" s="793">
        <v>17840.05</v>
      </c>
      <c r="D52" s="793">
        <v>14327.94</v>
      </c>
      <c r="E52" s="782" t="s">
        <v>123</v>
      </c>
      <c r="F52" s="793">
        <v>17004.32</v>
      </c>
      <c r="G52" s="793">
        <v>14019.37</v>
      </c>
    </row>
    <row r="53" spans="2:7" ht="31.5" customHeight="1">
      <c r="B53" s="801"/>
      <c r="C53" s="802"/>
      <c r="D53" s="802"/>
      <c r="E53" s="801"/>
      <c r="F53" s="796"/>
      <c r="G53" s="796"/>
    </row>
    <row r="54" spans="2:7" ht="31.5">
      <c r="B54" s="83" t="s">
        <v>124</v>
      </c>
      <c r="C54" s="99"/>
      <c r="D54" s="99"/>
      <c r="E54" s="83" t="s">
        <v>125</v>
      </c>
      <c r="F54" s="98">
        <v>835.73</v>
      </c>
      <c r="G54" s="98">
        <v>308.57</v>
      </c>
    </row>
    <row r="55" spans="2:7" ht="15.75">
      <c r="B55" s="776" t="s">
        <v>126</v>
      </c>
      <c r="C55" s="776"/>
      <c r="D55" s="776"/>
      <c r="E55" s="776"/>
      <c r="F55" s="776"/>
      <c r="G55" s="776"/>
    </row>
    <row r="56" spans="2:7" ht="28.5">
      <c r="B56" s="73" t="s">
        <v>127</v>
      </c>
      <c r="C56" s="100" t="s">
        <v>17</v>
      </c>
      <c r="D56" s="100" t="s">
        <v>17</v>
      </c>
      <c r="E56" s="73" t="s">
        <v>127</v>
      </c>
      <c r="F56" s="100" t="s">
        <v>17</v>
      </c>
      <c r="G56" s="100" t="s">
        <v>17</v>
      </c>
    </row>
    <row r="57" spans="2:7" ht="15.75">
      <c r="B57" s="101"/>
      <c r="C57" s="102"/>
      <c r="D57" s="102"/>
      <c r="E57" s="86"/>
      <c r="F57" s="102"/>
      <c r="G57" s="102"/>
    </row>
    <row r="58" spans="2:7">
      <c r="B58" s="792" t="s">
        <v>128</v>
      </c>
      <c r="C58" s="792"/>
      <c r="D58" s="792"/>
      <c r="E58" s="792"/>
      <c r="F58" s="792"/>
      <c r="G58" s="792"/>
    </row>
    <row r="59" spans="2:7" ht="15.75">
      <c r="B59" s="777" t="s">
        <v>68</v>
      </c>
      <c r="C59" s="777"/>
      <c r="D59" s="777"/>
      <c r="E59" s="777"/>
      <c r="F59" s="777"/>
      <c r="G59" s="777"/>
    </row>
    <row r="60" spans="2:7" ht="15.75">
      <c r="B60" s="778" t="s">
        <v>101</v>
      </c>
      <c r="C60" s="779"/>
      <c r="D60" s="779"/>
      <c r="E60" s="779"/>
      <c r="F60" s="779"/>
      <c r="G60" s="779"/>
    </row>
    <row r="61" spans="2:7" ht="15.75">
      <c r="B61" s="780" t="s">
        <v>70</v>
      </c>
      <c r="C61" s="777"/>
      <c r="D61" s="781"/>
      <c r="E61" s="776" t="s">
        <v>71</v>
      </c>
      <c r="F61" s="776"/>
      <c r="G61" s="776"/>
    </row>
    <row r="62" spans="2:7" ht="15.75">
      <c r="B62" s="70"/>
      <c r="C62" s="71" t="s">
        <v>72</v>
      </c>
      <c r="D62" s="71" t="s">
        <v>73</v>
      </c>
      <c r="E62" s="72"/>
      <c r="F62" s="71" t="s">
        <v>72</v>
      </c>
      <c r="G62" s="71" t="s">
        <v>73</v>
      </c>
    </row>
    <row r="63" spans="2:7" ht="23.25" customHeight="1">
      <c r="B63" s="805" t="s">
        <v>129</v>
      </c>
      <c r="C63" s="805"/>
      <c r="D63" s="805"/>
      <c r="E63" s="805"/>
      <c r="F63" s="805"/>
      <c r="G63" s="805"/>
    </row>
    <row r="64" spans="2:7" ht="39" customHeight="1">
      <c r="B64" s="74" t="s">
        <v>130</v>
      </c>
      <c r="C64" s="81">
        <v>510.32</v>
      </c>
      <c r="D64" s="81">
        <v>813.26</v>
      </c>
      <c r="E64" s="74" t="s">
        <v>130</v>
      </c>
      <c r="F64" s="81">
        <v>990.75</v>
      </c>
      <c r="G64" s="81">
        <v>1065.05</v>
      </c>
    </row>
    <row r="65" spans="2:7" ht="52.5" customHeight="1">
      <c r="B65" s="74" t="s">
        <v>131</v>
      </c>
      <c r="C65" s="81">
        <v>86.7</v>
      </c>
      <c r="D65" s="81">
        <v>73.22</v>
      </c>
      <c r="E65" s="74" t="s">
        <v>131</v>
      </c>
      <c r="F65" s="103">
        <v>94.89</v>
      </c>
      <c r="G65" s="103">
        <v>92.91</v>
      </c>
    </row>
    <row r="66" spans="2:7" ht="36.75" customHeight="1">
      <c r="B66" s="74" t="s">
        <v>132</v>
      </c>
      <c r="C66" s="81">
        <v>1404.33</v>
      </c>
      <c r="D66" s="81">
        <v>951.52</v>
      </c>
      <c r="E66" s="74" t="s">
        <v>132</v>
      </c>
      <c r="F66" s="103">
        <v>1319.38</v>
      </c>
      <c r="G66" s="103">
        <v>1694.72</v>
      </c>
    </row>
    <row r="67" spans="2:7" ht="34.5" customHeight="1">
      <c r="B67" s="74" t="s">
        <v>133</v>
      </c>
      <c r="C67" s="81">
        <v>3.81</v>
      </c>
      <c r="D67" s="81">
        <v>2.52</v>
      </c>
      <c r="E67" s="74" t="s">
        <v>133</v>
      </c>
      <c r="F67" s="81">
        <v>3.81</v>
      </c>
      <c r="G67" s="81">
        <v>2.52</v>
      </c>
    </row>
    <row r="68" spans="2:7" ht="39" customHeight="1">
      <c r="B68" s="74" t="s">
        <v>134</v>
      </c>
      <c r="C68" s="103">
        <v>5638.89</v>
      </c>
      <c r="D68" s="103">
        <v>7122.81</v>
      </c>
      <c r="E68" s="74" t="s">
        <v>135</v>
      </c>
      <c r="F68" s="81">
        <v>5297.72</v>
      </c>
      <c r="G68" s="81">
        <v>6491.4</v>
      </c>
    </row>
    <row r="69" spans="2:7" ht="36" customHeight="1">
      <c r="B69" s="74" t="s">
        <v>136</v>
      </c>
      <c r="C69" s="81">
        <v>2540.2399999999998</v>
      </c>
      <c r="D69" s="81">
        <v>3238.92</v>
      </c>
      <c r="E69" s="74" t="s">
        <v>136</v>
      </c>
      <c r="F69" s="81">
        <v>2813.94</v>
      </c>
      <c r="G69" s="81">
        <v>3049.6</v>
      </c>
    </row>
    <row r="70" spans="2:7" ht="15.75" customHeight="1">
      <c r="B70" s="782" t="s">
        <v>137</v>
      </c>
      <c r="C70" s="806">
        <v>10184.290000000001</v>
      </c>
      <c r="D70" s="806">
        <v>12202.25</v>
      </c>
      <c r="E70" s="782" t="s">
        <v>138</v>
      </c>
      <c r="F70" s="806">
        <v>10520.49</v>
      </c>
      <c r="G70" s="806">
        <v>12346.2</v>
      </c>
    </row>
    <row r="71" spans="2:7" ht="33" customHeight="1">
      <c r="B71" s="783"/>
      <c r="C71" s="807"/>
      <c r="D71" s="807"/>
      <c r="E71" s="783"/>
      <c r="F71" s="807"/>
      <c r="G71" s="807"/>
    </row>
    <row r="72" spans="2:7" ht="51" customHeight="1">
      <c r="B72" s="73" t="s">
        <v>139</v>
      </c>
      <c r="C72" s="49">
        <v>336.2</v>
      </c>
      <c r="D72" s="49">
        <v>143.94999999999999</v>
      </c>
      <c r="E72" s="73" t="s">
        <v>140</v>
      </c>
      <c r="F72" s="97" t="s">
        <v>17</v>
      </c>
      <c r="G72" s="97" t="s">
        <v>17</v>
      </c>
    </row>
    <row r="73" spans="2:7" ht="36" customHeight="1">
      <c r="B73" s="73" t="s">
        <v>141</v>
      </c>
      <c r="C73" s="49" t="s">
        <v>61</v>
      </c>
      <c r="D73" s="49" t="s">
        <v>142</v>
      </c>
      <c r="E73" s="73" t="s">
        <v>143</v>
      </c>
      <c r="F73" s="49">
        <v>156.66</v>
      </c>
      <c r="G73" s="49" t="s">
        <v>61</v>
      </c>
    </row>
    <row r="74" spans="2:7" ht="34.5" customHeight="1">
      <c r="B74" s="73" t="s">
        <v>144</v>
      </c>
      <c r="C74" s="49">
        <v>499.53</v>
      </c>
      <c r="D74" s="49">
        <v>164.62</v>
      </c>
      <c r="E74" s="73" t="s">
        <v>145</v>
      </c>
      <c r="F74" s="49" t="s">
        <v>17</v>
      </c>
      <c r="G74" s="49" t="s">
        <v>17</v>
      </c>
    </row>
    <row r="75" spans="2:7" ht="34.5" customHeight="1">
      <c r="B75" s="84"/>
      <c r="C75" s="104"/>
      <c r="D75" s="104"/>
      <c r="E75" s="86"/>
      <c r="F75" s="104"/>
      <c r="G75" s="104"/>
    </row>
    <row r="76" spans="2:7" ht="34.5" customHeight="1">
      <c r="B76" s="86"/>
      <c r="C76" s="104"/>
      <c r="D76" s="104"/>
      <c r="E76" s="86"/>
      <c r="F76" s="104"/>
      <c r="G76" s="104"/>
    </row>
    <row r="77" spans="2:7" ht="34.5" customHeight="1">
      <c r="B77" s="86"/>
      <c r="C77" s="104"/>
      <c r="D77" s="104"/>
      <c r="E77" s="86"/>
      <c r="F77" s="104"/>
      <c r="G77" s="104"/>
    </row>
    <row r="78" spans="2:7" ht="34.5" customHeight="1">
      <c r="B78" s="86"/>
      <c r="C78" s="104"/>
      <c r="D78" s="104"/>
      <c r="E78" s="86"/>
      <c r="F78" s="104"/>
      <c r="G78" s="104"/>
    </row>
    <row r="79" spans="2:7" ht="34.5" customHeight="1">
      <c r="B79" s="86"/>
      <c r="C79" s="104"/>
      <c r="D79" s="104"/>
      <c r="E79" s="86"/>
      <c r="F79" s="104"/>
      <c r="G79" s="104"/>
    </row>
    <row r="80" spans="2:7" ht="29.25" customHeight="1">
      <c r="B80" s="86"/>
      <c r="C80" s="104"/>
      <c r="D80" s="104"/>
      <c r="E80" s="86"/>
      <c r="F80" s="104"/>
      <c r="G80" s="104"/>
    </row>
    <row r="81" spans="2:7" ht="14.25" customHeight="1">
      <c r="B81" s="105"/>
      <c r="C81" s="104"/>
      <c r="D81" s="104"/>
      <c r="E81" s="86"/>
      <c r="F81" s="104"/>
      <c r="G81" s="104"/>
    </row>
    <row r="82" spans="2:7" ht="17.25" customHeight="1">
      <c r="B82" s="803" t="s">
        <v>146</v>
      </c>
      <c r="C82" s="792"/>
      <c r="D82" s="792"/>
      <c r="E82" s="792"/>
      <c r="F82" s="792"/>
      <c r="G82" s="792"/>
    </row>
    <row r="83" spans="2:7">
      <c r="B83" s="803" t="s">
        <v>147</v>
      </c>
      <c r="C83" s="792"/>
      <c r="D83" s="792"/>
      <c r="E83" s="792"/>
      <c r="F83" s="792"/>
      <c r="G83" s="792"/>
    </row>
    <row r="84" spans="2:7">
      <c r="B84" s="804"/>
      <c r="C84" s="804"/>
      <c r="D84" s="804"/>
      <c r="E84" s="804"/>
      <c r="F84" s="804"/>
      <c r="G84" s="804"/>
    </row>
  </sheetData>
  <mergeCells count="58">
    <mergeCell ref="B82:G82"/>
    <mergeCell ref="B83:G84"/>
    <mergeCell ref="B63:G63"/>
    <mergeCell ref="B70:B71"/>
    <mergeCell ref="C70:C71"/>
    <mergeCell ref="D70:D71"/>
    <mergeCell ref="E70:E71"/>
    <mergeCell ref="F70:F71"/>
    <mergeCell ref="G70:G71"/>
    <mergeCell ref="B55:G55"/>
    <mergeCell ref="B58:G58"/>
    <mergeCell ref="B59:G59"/>
    <mergeCell ref="B60:G60"/>
    <mergeCell ref="B61:D61"/>
    <mergeCell ref="E61:G61"/>
    <mergeCell ref="G52:G53"/>
    <mergeCell ref="B48:B49"/>
    <mergeCell ref="C48:C49"/>
    <mergeCell ref="D48:D49"/>
    <mergeCell ref="E48:E49"/>
    <mergeCell ref="F48:F49"/>
    <mergeCell ref="G48:G49"/>
    <mergeCell ref="B52:B53"/>
    <mergeCell ref="C52:C53"/>
    <mergeCell ref="D52:D53"/>
    <mergeCell ref="E52:E53"/>
    <mergeCell ref="F52:F53"/>
    <mergeCell ref="G46:G47"/>
    <mergeCell ref="B33:D33"/>
    <mergeCell ref="E33:G33"/>
    <mergeCell ref="B35:G35"/>
    <mergeCell ref="B36:G36"/>
    <mergeCell ref="B41:B42"/>
    <mergeCell ref="C41:C42"/>
    <mergeCell ref="D41:D42"/>
    <mergeCell ref="B46:B47"/>
    <mergeCell ref="C46:C47"/>
    <mergeCell ref="D46:D47"/>
    <mergeCell ref="E46:E47"/>
    <mergeCell ref="F46:F47"/>
    <mergeCell ref="B32:G32"/>
    <mergeCell ref="B9:B10"/>
    <mergeCell ref="C9:C10"/>
    <mergeCell ref="D9:D10"/>
    <mergeCell ref="B12:B13"/>
    <mergeCell ref="C12:C13"/>
    <mergeCell ref="D12:D13"/>
    <mergeCell ref="B24:G26"/>
    <mergeCell ref="B27:G28"/>
    <mergeCell ref="B29:E29"/>
    <mergeCell ref="B30:G30"/>
    <mergeCell ref="B31:G31"/>
    <mergeCell ref="B6:G6"/>
    <mergeCell ref="B1:G1"/>
    <mergeCell ref="B2:G2"/>
    <mergeCell ref="B3:D3"/>
    <mergeCell ref="E3:G3"/>
    <mergeCell ref="B5:G5"/>
  </mergeCell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7"/>
  <sheetViews>
    <sheetView workbookViewId="0">
      <selection activeCell="H10" sqref="H10"/>
    </sheetView>
  </sheetViews>
  <sheetFormatPr defaultRowHeight="15.75"/>
  <cols>
    <col min="1" max="1" width="8.28515625" style="106" customWidth="1"/>
    <col min="2" max="2" width="28.28515625" style="107" customWidth="1"/>
    <col min="3" max="3" width="29" style="108" customWidth="1"/>
    <col min="4" max="4" width="11.85546875" style="252" customWidth="1"/>
    <col min="5" max="5" width="12.7109375" style="252" customWidth="1"/>
  </cols>
  <sheetData>
    <row r="1" spans="1:5" ht="30.75" customHeight="1">
      <c r="A1" s="811" t="s">
        <v>148</v>
      </c>
      <c r="B1" s="811"/>
      <c r="C1" s="811"/>
      <c r="D1" s="811"/>
      <c r="E1" s="811"/>
    </row>
    <row r="2" spans="1:5">
      <c r="D2" s="812" t="s">
        <v>149</v>
      </c>
      <c r="E2" s="812"/>
    </row>
    <row r="3" spans="1:5">
      <c r="A3" s="109"/>
      <c r="B3" s="110" t="s">
        <v>150</v>
      </c>
      <c r="C3" s="111"/>
      <c r="D3" s="112" t="s">
        <v>72</v>
      </c>
      <c r="E3" s="112" t="s">
        <v>73</v>
      </c>
    </row>
    <row r="4" spans="1:5" ht="14.25" customHeight="1">
      <c r="A4" s="808" t="s">
        <v>151</v>
      </c>
      <c r="B4" s="809"/>
      <c r="C4" s="809"/>
      <c r="D4" s="809"/>
      <c r="E4" s="810"/>
    </row>
    <row r="5" spans="1:5" ht="14.25" customHeight="1">
      <c r="A5" s="113" t="s">
        <v>152</v>
      </c>
      <c r="B5" s="114" t="s">
        <v>153</v>
      </c>
      <c r="C5" s="115"/>
      <c r="D5" s="116"/>
      <c r="E5" s="117"/>
    </row>
    <row r="6" spans="1:5" ht="15.75" customHeight="1">
      <c r="A6" s="113" t="s">
        <v>154</v>
      </c>
      <c r="B6" s="114" t="s">
        <v>155</v>
      </c>
      <c r="C6" s="115"/>
      <c r="D6" s="118">
        <v>1195.5899999999999</v>
      </c>
      <c r="E6" s="49">
        <v>1101.82</v>
      </c>
    </row>
    <row r="7" spans="1:5" ht="14.25" customHeight="1">
      <c r="A7" s="113"/>
      <c r="B7" s="119" t="s">
        <v>156</v>
      </c>
      <c r="C7" s="115"/>
      <c r="D7" s="81">
        <v>969.11</v>
      </c>
      <c r="E7" s="120">
        <v>904.2</v>
      </c>
    </row>
    <row r="8" spans="1:5" ht="13.5" customHeight="1">
      <c r="A8" s="121"/>
      <c r="B8" s="119" t="s">
        <v>157</v>
      </c>
      <c r="C8" s="115"/>
      <c r="D8" s="122">
        <v>10.14</v>
      </c>
      <c r="E8" s="122">
        <v>9.56</v>
      </c>
    </row>
    <row r="9" spans="1:5" ht="15.75" customHeight="1">
      <c r="A9" s="121"/>
      <c r="B9" s="119" t="s">
        <v>158</v>
      </c>
      <c r="C9" s="115"/>
      <c r="D9" s="120">
        <v>16.8</v>
      </c>
      <c r="E9" s="120">
        <v>7.8</v>
      </c>
    </row>
    <row r="10" spans="1:5" ht="14.25" customHeight="1">
      <c r="A10" s="121"/>
      <c r="B10" s="119" t="s">
        <v>159</v>
      </c>
      <c r="C10" s="115"/>
      <c r="D10" s="122">
        <v>2.57</v>
      </c>
      <c r="E10" s="122">
        <v>1.89</v>
      </c>
    </row>
    <row r="11" spans="1:5" ht="15.75" customHeight="1">
      <c r="A11" s="121"/>
      <c r="B11" s="119" t="s">
        <v>160</v>
      </c>
      <c r="D11" s="116">
        <v>125.93</v>
      </c>
      <c r="E11" s="123">
        <v>112.94</v>
      </c>
    </row>
    <row r="12" spans="1:5" ht="14.25" customHeight="1">
      <c r="A12" s="121"/>
      <c r="B12" s="119" t="s">
        <v>161</v>
      </c>
      <c r="C12" s="115"/>
      <c r="D12" s="122">
        <v>46.17</v>
      </c>
      <c r="E12" s="122">
        <v>41.32</v>
      </c>
    </row>
    <row r="13" spans="1:5" ht="31.5" customHeight="1">
      <c r="A13" s="121"/>
      <c r="B13" s="119" t="s">
        <v>162</v>
      </c>
      <c r="C13" s="115"/>
      <c r="D13" s="120">
        <v>8.4700000000000006</v>
      </c>
      <c r="E13" s="120">
        <v>7.99</v>
      </c>
    </row>
    <row r="14" spans="1:5" ht="14.25" customHeight="1">
      <c r="A14" s="121"/>
      <c r="B14" s="124" t="s">
        <v>163</v>
      </c>
      <c r="C14" s="115"/>
      <c r="D14" s="120">
        <v>16.399999999999999</v>
      </c>
      <c r="E14" s="120">
        <v>16.13</v>
      </c>
    </row>
    <row r="15" spans="1:5" ht="30.75" customHeight="1">
      <c r="A15" s="125" t="s">
        <v>164</v>
      </c>
      <c r="B15" s="126" t="s">
        <v>165</v>
      </c>
      <c r="C15" s="115"/>
      <c r="D15" s="127">
        <v>5647.47</v>
      </c>
      <c r="E15" s="127">
        <v>4745.25</v>
      </c>
    </row>
    <row r="16" spans="1:5" ht="15" customHeight="1">
      <c r="A16" s="125"/>
      <c r="B16" s="128" t="s">
        <v>166</v>
      </c>
      <c r="C16" s="115"/>
      <c r="D16" s="129">
        <v>1713.94</v>
      </c>
      <c r="E16" s="129">
        <v>1341.69</v>
      </c>
    </row>
    <row r="17" spans="1:5" ht="16.5" customHeight="1">
      <c r="A17" s="121"/>
      <c r="B17" s="119" t="s">
        <v>167</v>
      </c>
      <c r="C17" s="115"/>
      <c r="D17" s="81">
        <v>1695.13</v>
      </c>
      <c r="E17" s="81">
        <v>1588.99</v>
      </c>
    </row>
    <row r="18" spans="1:5" ht="31.5" customHeight="1">
      <c r="A18" s="121"/>
      <c r="B18" s="119" t="s">
        <v>168</v>
      </c>
      <c r="C18" s="115"/>
      <c r="D18" s="103">
        <v>1957.62</v>
      </c>
      <c r="E18" s="103">
        <v>1554.09</v>
      </c>
    </row>
    <row r="19" spans="1:5" ht="31.5" customHeight="1">
      <c r="A19" s="121"/>
      <c r="B19" s="119" t="s">
        <v>169</v>
      </c>
      <c r="C19" s="115"/>
      <c r="D19" s="81" t="s">
        <v>17</v>
      </c>
      <c r="E19" s="81" t="s">
        <v>17</v>
      </c>
    </row>
    <row r="20" spans="1:5" ht="15" customHeight="1">
      <c r="A20" s="121"/>
      <c r="B20" s="119" t="s">
        <v>170</v>
      </c>
      <c r="C20" s="115"/>
      <c r="D20" s="130" t="s">
        <v>17</v>
      </c>
      <c r="E20" s="130" t="s">
        <v>17</v>
      </c>
    </row>
    <row r="21" spans="1:5" ht="13.5" customHeight="1">
      <c r="A21" s="121"/>
      <c r="B21" s="119" t="s">
        <v>171</v>
      </c>
      <c r="C21" s="115"/>
      <c r="D21" s="81">
        <v>197.91</v>
      </c>
      <c r="E21" s="81">
        <v>186.69</v>
      </c>
    </row>
    <row r="22" spans="1:5" ht="15.75" customHeight="1">
      <c r="A22" s="121"/>
      <c r="B22" s="124" t="s">
        <v>172</v>
      </c>
      <c r="C22" s="115"/>
      <c r="D22" s="81">
        <v>74.89</v>
      </c>
      <c r="E22" s="81">
        <v>58.58</v>
      </c>
    </row>
    <row r="23" spans="1:5" ht="15.75" customHeight="1">
      <c r="A23" s="121"/>
      <c r="B23" s="119" t="s">
        <v>173</v>
      </c>
      <c r="C23" s="115"/>
      <c r="D23" s="81">
        <v>1.04</v>
      </c>
      <c r="E23" s="81">
        <v>7.4</v>
      </c>
    </row>
    <row r="24" spans="1:5" ht="30" customHeight="1">
      <c r="A24" s="121"/>
      <c r="B24" s="119" t="s">
        <v>174</v>
      </c>
      <c r="C24" s="115"/>
      <c r="D24" s="81">
        <v>6.94</v>
      </c>
      <c r="E24" s="81">
        <v>7.81</v>
      </c>
    </row>
    <row r="25" spans="1:5">
      <c r="A25" s="121"/>
      <c r="B25" s="119" t="s">
        <v>163</v>
      </c>
      <c r="C25" s="115"/>
      <c r="D25" s="129" t="s">
        <v>17</v>
      </c>
      <c r="E25" s="129" t="s">
        <v>17</v>
      </c>
    </row>
    <row r="26" spans="1:5">
      <c r="A26" s="121"/>
      <c r="B26" s="114" t="s">
        <v>175</v>
      </c>
      <c r="C26" s="115"/>
      <c r="D26" s="76">
        <v>6843.06</v>
      </c>
      <c r="E26" s="76">
        <v>5847.07</v>
      </c>
    </row>
    <row r="27" spans="1:5" ht="17.25" customHeight="1">
      <c r="A27" s="125" t="s">
        <v>176</v>
      </c>
      <c r="B27" s="114" t="s">
        <v>177</v>
      </c>
      <c r="C27" s="115"/>
      <c r="D27" s="129"/>
      <c r="E27" s="129"/>
    </row>
    <row r="28" spans="1:5" ht="15.75" customHeight="1">
      <c r="A28" s="121"/>
      <c r="B28" s="119" t="s">
        <v>178</v>
      </c>
      <c r="C28" s="115"/>
      <c r="D28" s="103">
        <v>15.45</v>
      </c>
      <c r="E28" s="103">
        <v>50.19</v>
      </c>
    </row>
    <row r="29" spans="1:5" ht="15.75" customHeight="1">
      <c r="A29" s="121"/>
      <c r="B29" s="119" t="s">
        <v>179</v>
      </c>
      <c r="C29" s="115"/>
      <c r="D29" s="103">
        <v>20.46</v>
      </c>
      <c r="E29" s="103">
        <v>12.96</v>
      </c>
    </row>
    <row r="30" spans="1:5" ht="15.75" customHeight="1">
      <c r="A30" s="121"/>
      <c r="B30" s="119" t="s">
        <v>180</v>
      </c>
      <c r="C30" s="115"/>
      <c r="D30" s="81">
        <v>5.65</v>
      </c>
      <c r="E30" s="81">
        <v>7.67</v>
      </c>
    </row>
    <row r="31" spans="1:5" ht="14.25" customHeight="1">
      <c r="A31" s="121"/>
      <c r="B31" s="119" t="s">
        <v>181</v>
      </c>
      <c r="C31" s="115"/>
      <c r="D31" s="81">
        <v>23.09</v>
      </c>
      <c r="E31" s="81">
        <v>19.87</v>
      </c>
    </row>
    <row r="32" spans="1:5" ht="30.75" customHeight="1">
      <c r="A32" s="121"/>
      <c r="B32" s="119" t="s">
        <v>182</v>
      </c>
      <c r="C32" s="115"/>
      <c r="D32" s="81">
        <v>11.7</v>
      </c>
      <c r="E32" s="81">
        <v>12.84</v>
      </c>
    </row>
    <row r="33" spans="1:5" ht="15.75" customHeight="1">
      <c r="A33" s="121"/>
      <c r="B33" s="119" t="s">
        <v>183</v>
      </c>
      <c r="C33" s="115"/>
      <c r="D33" s="81">
        <v>0.7</v>
      </c>
      <c r="E33" s="81">
        <v>0.66</v>
      </c>
    </row>
    <row r="34" spans="1:5" ht="15.75" customHeight="1">
      <c r="A34" s="121"/>
      <c r="B34" s="119" t="s">
        <v>184</v>
      </c>
      <c r="C34" s="115"/>
      <c r="D34" s="81">
        <v>0.67</v>
      </c>
      <c r="E34" s="81">
        <v>0.65</v>
      </c>
    </row>
    <row r="35" spans="1:5" ht="15" customHeight="1">
      <c r="A35" s="121"/>
      <c r="B35" s="119" t="s">
        <v>185</v>
      </c>
      <c r="C35" s="115"/>
      <c r="D35" s="81">
        <v>234.87</v>
      </c>
      <c r="E35" s="81">
        <v>4.5599999999999996</v>
      </c>
    </row>
    <row r="36" spans="1:5" ht="14.25" customHeight="1">
      <c r="A36" s="121"/>
      <c r="B36" s="119" t="s">
        <v>186</v>
      </c>
      <c r="C36" s="115"/>
      <c r="D36" s="120">
        <v>0.25</v>
      </c>
      <c r="E36" s="120">
        <v>0.16</v>
      </c>
    </row>
    <row r="37" spans="1:5" s="251" customFormat="1" ht="15" customHeight="1">
      <c r="A37" s="131"/>
      <c r="B37" s="128" t="s">
        <v>163</v>
      </c>
      <c r="C37" s="115"/>
      <c r="D37" s="122">
        <v>772.09</v>
      </c>
      <c r="E37" s="122">
        <v>918.21</v>
      </c>
    </row>
    <row r="38" spans="1:5" s="251" customFormat="1" ht="14.25" customHeight="1">
      <c r="A38" s="7"/>
      <c r="B38" s="114" t="s">
        <v>187</v>
      </c>
      <c r="C38" s="132"/>
      <c r="D38" s="76">
        <v>1084.93</v>
      </c>
      <c r="E38" s="76">
        <v>1027.75</v>
      </c>
    </row>
    <row r="39" spans="1:5" ht="30.75" customHeight="1">
      <c r="A39" s="811" t="s">
        <v>188</v>
      </c>
      <c r="B39" s="811"/>
      <c r="C39" s="811"/>
      <c r="D39" s="811"/>
      <c r="E39" s="811"/>
    </row>
    <row r="40" spans="1:5">
      <c r="A40" s="813" t="s">
        <v>149</v>
      </c>
      <c r="B40" s="813"/>
      <c r="C40" s="813"/>
      <c r="D40" s="813"/>
      <c r="E40" s="813"/>
    </row>
    <row r="41" spans="1:5">
      <c r="A41" s="109"/>
      <c r="B41" s="110" t="s">
        <v>150</v>
      </c>
      <c r="C41" s="111"/>
      <c r="D41" s="112" t="s">
        <v>72</v>
      </c>
      <c r="E41" s="112" t="s">
        <v>73</v>
      </c>
    </row>
    <row r="42" spans="1:5" ht="15" customHeight="1">
      <c r="A42" s="808" t="s">
        <v>189</v>
      </c>
      <c r="B42" s="809"/>
      <c r="C42" s="809"/>
      <c r="D42" s="809"/>
      <c r="E42" s="810"/>
    </row>
    <row r="43" spans="1:5" ht="14.25" customHeight="1">
      <c r="A43" s="814" t="s">
        <v>190</v>
      </c>
      <c r="B43" s="814"/>
      <c r="C43" s="814"/>
      <c r="D43" s="814"/>
      <c r="E43" s="814"/>
    </row>
    <row r="44" spans="1:5" ht="15" customHeight="1">
      <c r="A44" s="125" t="s">
        <v>191</v>
      </c>
      <c r="B44" s="114" t="s">
        <v>192</v>
      </c>
      <c r="C44" s="115"/>
      <c r="D44" s="133"/>
      <c r="E44" s="133"/>
    </row>
    <row r="45" spans="1:5" ht="32.25" customHeight="1">
      <c r="A45" s="134"/>
      <c r="B45" s="135" t="s">
        <v>193</v>
      </c>
      <c r="C45" s="136"/>
      <c r="D45" s="116"/>
      <c r="E45" s="116"/>
    </row>
    <row r="46" spans="1:5" ht="30.75" customHeight="1">
      <c r="A46" s="125" t="s">
        <v>194</v>
      </c>
      <c r="B46" s="135" t="s">
        <v>195</v>
      </c>
      <c r="C46" s="137" t="s">
        <v>196</v>
      </c>
      <c r="D46" s="81">
        <v>1681.48</v>
      </c>
      <c r="E46" s="81">
        <v>1527.73</v>
      </c>
    </row>
    <row r="47" spans="1:5" ht="31.5" customHeight="1">
      <c r="A47" s="125"/>
      <c r="B47" s="135"/>
      <c r="C47" s="137" t="s">
        <v>197</v>
      </c>
      <c r="D47" s="81">
        <v>96.24</v>
      </c>
      <c r="E47" s="81">
        <v>54.06</v>
      </c>
    </row>
    <row r="48" spans="1:5" ht="30" customHeight="1">
      <c r="A48" s="125"/>
      <c r="B48" s="135"/>
      <c r="C48" s="137" t="s">
        <v>198</v>
      </c>
      <c r="D48" s="122" t="s">
        <v>17</v>
      </c>
      <c r="E48" s="122">
        <v>18.190000000000001</v>
      </c>
    </row>
    <row r="49" spans="1:5" ht="30.75" customHeight="1">
      <c r="A49" s="125" t="s">
        <v>199</v>
      </c>
      <c r="B49" s="135" t="s">
        <v>200</v>
      </c>
      <c r="C49" s="137" t="s">
        <v>201</v>
      </c>
      <c r="D49" s="81">
        <v>1474</v>
      </c>
      <c r="E49" s="81">
        <v>1615</v>
      </c>
    </row>
    <row r="50" spans="1:5" ht="15" customHeight="1">
      <c r="A50" s="125"/>
      <c r="B50" s="135"/>
      <c r="C50" s="137" t="s">
        <v>202</v>
      </c>
      <c r="D50" s="120">
        <v>70</v>
      </c>
      <c r="E50" s="120" t="s">
        <v>17</v>
      </c>
    </row>
    <row r="51" spans="1:5" ht="15" customHeight="1">
      <c r="A51" s="125"/>
      <c r="B51" s="135"/>
      <c r="C51" s="137" t="s">
        <v>203</v>
      </c>
      <c r="D51" s="120">
        <v>35</v>
      </c>
      <c r="E51" s="120">
        <v>53.6</v>
      </c>
    </row>
    <row r="52" spans="1:5" ht="30" customHeight="1">
      <c r="A52" s="125"/>
      <c r="B52" s="135"/>
      <c r="C52" s="137" t="s">
        <v>204</v>
      </c>
      <c r="D52" s="120">
        <v>41.6</v>
      </c>
      <c r="E52" s="120">
        <v>39.200000000000003</v>
      </c>
    </row>
    <row r="53" spans="1:5" ht="32.25" customHeight="1">
      <c r="A53" s="125"/>
      <c r="B53" s="135"/>
      <c r="C53" s="137" t="s">
        <v>205</v>
      </c>
      <c r="D53" s="120">
        <v>15.3</v>
      </c>
      <c r="E53" s="120">
        <v>14.3</v>
      </c>
    </row>
    <row r="54" spans="1:5" ht="48" customHeight="1">
      <c r="A54" s="125" t="s">
        <v>206</v>
      </c>
      <c r="B54" s="135" t="s">
        <v>207</v>
      </c>
      <c r="C54" s="137" t="s">
        <v>208</v>
      </c>
      <c r="D54" s="120">
        <v>28.98</v>
      </c>
      <c r="E54" s="120">
        <v>16.54</v>
      </c>
    </row>
    <row r="55" spans="1:5" ht="32.25" customHeight="1">
      <c r="A55" s="125"/>
      <c r="B55" s="135"/>
      <c r="C55" s="137" t="s">
        <v>209</v>
      </c>
      <c r="D55" s="120" t="s">
        <v>17</v>
      </c>
      <c r="E55" s="120" t="s">
        <v>17</v>
      </c>
    </row>
    <row r="56" spans="1:5" ht="31.5">
      <c r="A56" s="816"/>
      <c r="B56" s="818"/>
      <c r="C56" s="137" t="s">
        <v>210</v>
      </c>
      <c r="D56" s="120">
        <v>35.6</v>
      </c>
      <c r="E56" s="120">
        <v>10.96</v>
      </c>
    </row>
    <row r="57" spans="1:5" ht="22.5" customHeight="1">
      <c r="A57" s="817"/>
      <c r="B57" s="819"/>
      <c r="C57" s="138" t="s">
        <v>211</v>
      </c>
      <c r="D57" s="139">
        <v>0.56999999999999995</v>
      </c>
      <c r="E57" s="139" t="s">
        <v>17</v>
      </c>
    </row>
    <row r="58" spans="1:5" ht="46.5" customHeight="1">
      <c r="A58" s="125"/>
      <c r="B58" s="135"/>
      <c r="C58" s="138" t="s">
        <v>212</v>
      </c>
      <c r="D58" s="139" t="s">
        <v>17</v>
      </c>
      <c r="E58" s="139">
        <v>0.37</v>
      </c>
    </row>
    <row r="59" spans="1:5" ht="17.25" customHeight="1">
      <c r="A59" s="134"/>
      <c r="B59" s="137"/>
      <c r="C59" s="138" t="s">
        <v>213</v>
      </c>
      <c r="D59" s="139" t="s">
        <v>17</v>
      </c>
      <c r="E59" s="139" t="s">
        <v>17</v>
      </c>
    </row>
    <row r="60" spans="1:5" ht="15.75" customHeight="1">
      <c r="A60" s="134"/>
      <c r="B60" s="137"/>
      <c r="C60" s="137" t="s">
        <v>214</v>
      </c>
      <c r="D60" s="81">
        <v>7.29</v>
      </c>
      <c r="E60" s="81">
        <v>57.27</v>
      </c>
    </row>
    <row r="61" spans="1:5" ht="15.75" customHeight="1">
      <c r="A61" s="134"/>
      <c r="B61" s="114" t="s">
        <v>215</v>
      </c>
      <c r="C61" s="140"/>
      <c r="D61" s="49">
        <v>3486.06</v>
      </c>
      <c r="E61" s="49">
        <v>3407.22</v>
      </c>
    </row>
    <row r="62" spans="1:5" ht="32.25" customHeight="1">
      <c r="A62" s="141"/>
      <c r="B62" s="135" t="s">
        <v>216</v>
      </c>
      <c r="C62" s="140"/>
      <c r="D62" s="49">
        <v>11414.05</v>
      </c>
      <c r="E62" s="49">
        <v>10282.06</v>
      </c>
    </row>
    <row r="63" spans="1:5" ht="15.75" customHeight="1">
      <c r="A63" s="142"/>
      <c r="B63" s="820"/>
      <c r="C63" s="820"/>
      <c r="D63" s="87"/>
      <c r="E63" s="143"/>
    </row>
    <row r="64" spans="1:5" ht="15.75" customHeight="1">
      <c r="A64" s="144"/>
      <c r="B64" s="145"/>
      <c r="C64" s="145"/>
      <c r="D64" s="87"/>
      <c r="E64" s="143"/>
    </row>
    <row r="65" spans="1:5" ht="15.75" customHeight="1">
      <c r="A65" s="144"/>
      <c r="B65" s="145"/>
      <c r="C65" s="145"/>
      <c r="D65" s="87"/>
      <c r="E65" s="143"/>
    </row>
    <row r="66" spans="1:5" ht="15.75" customHeight="1">
      <c r="A66" s="144"/>
      <c r="B66" s="145"/>
      <c r="C66" s="145"/>
      <c r="D66" s="87"/>
      <c r="E66" s="143"/>
    </row>
    <row r="67" spans="1:5" ht="9" customHeight="1">
      <c r="A67" s="144"/>
      <c r="B67" s="145"/>
      <c r="C67" s="145"/>
      <c r="D67" s="87"/>
      <c r="E67" s="143"/>
    </row>
    <row r="68" spans="1:5" ht="30.75" customHeight="1">
      <c r="A68" s="811" t="s">
        <v>217</v>
      </c>
      <c r="B68" s="811"/>
      <c r="C68" s="811"/>
      <c r="D68" s="811"/>
      <c r="E68" s="811"/>
    </row>
    <row r="69" spans="1:5">
      <c r="A69" s="813" t="s">
        <v>149</v>
      </c>
      <c r="B69" s="813"/>
      <c r="C69" s="813"/>
      <c r="D69" s="813"/>
      <c r="E69" s="813"/>
    </row>
    <row r="70" spans="1:5">
      <c r="A70" s="109"/>
      <c r="B70" s="110" t="s">
        <v>150</v>
      </c>
      <c r="C70" s="111"/>
      <c r="D70" s="112" t="s">
        <v>72</v>
      </c>
      <c r="E70" s="112" t="s">
        <v>73</v>
      </c>
    </row>
    <row r="71" spans="1:5">
      <c r="A71" s="814" t="s">
        <v>218</v>
      </c>
      <c r="B71" s="814"/>
      <c r="C71" s="814"/>
      <c r="D71" s="814"/>
      <c r="E71" s="814"/>
    </row>
    <row r="72" spans="1:5">
      <c r="A72" s="125" t="s">
        <v>219</v>
      </c>
      <c r="B72" s="146" t="s">
        <v>220</v>
      </c>
      <c r="C72" s="115"/>
      <c r="D72" s="133"/>
      <c r="E72" s="133"/>
    </row>
    <row r="73" spans="1:5" ht="20.25" customHeight="1">
      <c r="A73" s="121"/>
      <c r="B73" s="137" t="s">
        <v>221</v>
      </c>
      <c r="C73" s="115"/>
      <c r="D73" s="122" t="s">
        <v>17</v>
      </c>
      <c r="E73" s="122" t="s">
        <v>17</v>
      </c>
    </row>
    <row r="74" spans="1:5">
      <c r="A74" s="121"/>
      <c r="B74" s="119" t="s">
        <v>163</v>
      </c>
      <c r="C74" s="115"/>
      <c r="D74" s="122" t="s">
        <v>17</v>
      </c>
      <c r="E74" s="122" t="s">
        <v>17</v>
      </c>
    </row>
    <row r="75" spans="1:5">
      <c r="A75" s="121"/>
      <c r="B75" s="114" t="s">
        <v>222</v>
      </c>
      <c r="C75" s="115"/>
      <c r="D75" s="122" t="s">
        <v>17</v>
      </c>
      <c r="E75" s="122" t="s">
        <v>17</v>
      </c>
    </row>
    <row r="76" spans="1:5" ht="17.25" customHeight="1">
      <c r="A76" s="125" t="s">
        <v>223</v>
      </c>
      <c r="B76" s="114" t="s">
        <v>224</v>
      </c>
      <c r="C76" s="115"/>
      <c r="D76" s="133"/>
      <c r="E76" s="133"/>
    </row>
    <row r="77" spans="1:5">
      <c r="A77" s="125" t="s">
        <v>225</v>
      </c>
      <c r="B77" s="114" t="s">
        <v>19</v>
      </c>
      <c r="C77" s="115"/>
      <c r="D77" s="133"/>
      <c r="E77" s="133"/>
    </row>
    <row r="78" spans="1:5">
      <c r="A78" s="147"/>
      <c r="B78" s="148"/>
      <c r="C78" s="119" t="s">
        <v>226</v>
      </c>
      <c r="D78" s="81">
        <v>902.31</v>
      </c>
      <c r="E78" s="81">
        <v>1316.07</v>
      </c>
    </row>
    <row r="79" spans="1:5" ht="18.75">
      <c r="A79" s="147"/>
      <c r="B79" s="148"/>
      <c r="C79" s="119" t="s">
        <v>227</v>
      </c>
      <c r="D79" s="103">
        <v>4448.58</v>
      </c>
      <c r="E79" s="103">
        <v>2254.42</v>
      </c>
    </row>
    <row r="80" spans="1:5">
      <c r="A80" s="147"/>
      <c r="B80" s="148"/>
      <c r="C80" s="119" t="s">
        <v>228</v>
      </c>
      <c r="D80" s="129" t="s">
        <v>17</v>
      </c>
      <c r="E80" s="129" t="s">
        <v>17</v>
      </c>
    </row>
    <row r="81" spans="1:5" ht="19.5" customHeight="1">
      <c r="A81" s="147"/>
      <c r="B81" s="148"/>
      <c r="C81" s="119" t="s">
        <v>229</v>
      </c>
      <c r="D81" s="81">
        <v>297.17</v>
      </c>
      <c r="E81" s="81">
        <v>148.5</v>
      </c>
    </row>
    <row r="82" spans="1:5" ht="33" customHeight="1">
      <c r="A82" s="147"/>
      <c r="B82" s="148"/>
      <c r="C82" s="119" t="s">
        <v>230</v>
      </c>
      <c r="D82" s="103" t="s">
        <v>17</v>
      </c>
      <c r="E82" s="103" t="s">
        <v>17</v>
      </c>
    </row>
    <row r="83" spans="1:5">
      <c r="A83" s="147"/>
      <c r="B83" s="148"/>
      <c r="C83" s="149" t="s">
        <v>231</v>
      </c>
      <c r="D83" s="129" t="s">
        <v>17</v>
      </c>
      <c r="E83" s="129" t="s">
        <v>17</v>
      </c>
    </row>
    <row r="84" spans="1:5" ht="31.5" customHeight="1">
      <c r="A84" s="125" t="s">
        <v>232</v>
      </c>
      <c r="B84" s="114" t="s">
        <v>233</v>
      </c>
      <c r="C84" s="136"/>
      <c r="D84" s="129"/>
      <c r="E84" s="129"/>
    </row>
    <row r="85" spans="1:5">
      <c r="A85" s="134"/>
      <c r="B85" s="114"/>
      <c r="C85" s="119" t="s">
        <v>21</v>
      </c>
      <c r="D85" s="122" t="s">
        <v>17</v>
      </c>
      <c r="E85" s="122" t="s">
        <v>17</v>
      </c>
    </row>
    <row r="86" spans="1:5" s="251" customFormat="1">
      <c r="A86" s="150"/>
      <c r="B86" s="151"/>
      <c r="C86" s="152" t="s">
        <v>234</v>
      </c>
      <c r="D86" s="122" t="s">
        <v>17</v>
      </c>
      <c r="E86" s="122" t="s">
        <v>17</v>
      </c>
    </row>
    <row r="87" spans="1:5" ht="27" customHeight="1">
      <c r="A87" s="134"/>
      <c r="B87" s="137"/>
      <c r="C87" s="119" t="s">
        <v>22</v>
      </c>
      <c r="D87" s="122" t="s">
        <v>17</v>
      </c>
      <c r="E87" s="122" t="s">
        <v>17</v>
      </c>
    </row>
    <row r="88" spans="1:5" ht="31.5">
      <c r="A88" s="134"/>
      <c r="B88" s="137"/>
      <c r="C88" s="153" t="s">
        <v>235</v>
      </c>
      <c r="D88" s="122" t="s">
        <v>17</v>
      </c>
      <c r="E88" s="122" t="s">
        <v>17</v>
      </c>
    </row>
    <row r="89" spans="1:5" ht="47.25">
      <c r="A89" s="134"/>
      <c r="B89" s="137"/>
      <c r="C89" s="124" t="s">
        <v>236</v>
      </c>
      <c r="D89" s="154" t="s">
        <v>17</v>
      </c>
      <c r="E89" s="154" t="s">
        <v>17</v>
      </c>
    </row>
    <row r="90" spans="1:5">
      <c r="A90" s="134"/>
      <c r="B90" s="137"/>
      <c r="C90" s="124" t="s">
        <v>237</v>
      </c>
      <c r="D90" s="103">
        <v>753.98</v>
      </c>
      <c r="E90" s="103">
        <v>300.39999999999998</v>
      </c>
    </row>
    <row r="91" spans="1:5" ht="31.5">
      <c r="A91" s="134"/>
      <c r="B91" s="114" t="s">
        <v>238</v>
      </c>
      <c r="C91" s="136"/>
      <c r="D91" s="76">
        <v>6402.04</v>
      </c>
      <c r="E91" s="76">
        <v>4019.39</v>
      </c>
    </row>
    <row r="92" spans="1:5" ht="48.75" customHeight="1">
      <c r="A92" s="125" t="s">
        <v>239</v>
      </c>
      <c r="B92" s="114" t="s">
        <v>240</v>
      </c>
      <c r="C92" s="136"/>
      <c r="D92" s="120">
        <v>23.96</v>
      </c>
      <c r="E92" s="120">
        <v>26.49</v>
      </c>
    </row>
    <row r="93" spans="1:5" ht="30" customHeight="1">
      <c r="A93" s="125" t="s">
        <v>241</v>
      </c>
      <c r="B93" s="114" t="s">
        <v>242</v>
      </c>
      <c r="C93" s="136"/>
      <c r="D93" s="123" t="s">
        <v>17</v>
      </c>
      <c r="E93" s="123" t="s">
        <v>17</v>
      </c>
    </row>
    <row r="94" spans="1:5" ht="47.25" customHeight="1">
      <c r="A94" s="134"/>
      <c r="B94" s="114" t="s">
        <v>243</v>
      </c>
      <c r="C94" s="136"/>
      <c r="D94" s="76">
        <v>17840.05</v>
      </c>
      <c r="E94" s="76">
        <v>14327.94</v>
      </c>
    </row>
    <row r="95" spans="1:5" ht="10.5" customHeight="1">
      <c r="A95" s="155"/>
      <c r="B95" s="156"/>
      <c r="C95" s="157"/>
      <c r="D95" s="158"/>
      <c r="E95" s="143"/>
    </row>
    <row r="96" spans="1:5" ht="15">
      <c r="A96" s="815" t="s">
        <v>244</v>
      </c>
      <c r="B96" s="815"/>
      <c r="C96" s="815"/>
      <c r="D96" s="815"/>
      <c r="E96" s="815"/>
    </row>
    <row r="97" spans="1:5" ht="15">
      <c r="A97" s="815" t="s">
        <v>245</v>
      </c>
      <c r="B97" s="815"/>
      <c r="C97" s="815"/>
      <c r="D97" s="815"/>
      <c r="E97" s="815"/>
    </row>
  </sheetData>
  <mergeCells count="15">
    <mergeCell ref="A71:E71"/>
    <mergeCell ref="A96:E96"/>
    <mergeCell ref="A97:E97"/>
    <mergeCell ref="A43:E43"/>
    <mergeCell ref="A56:A57"/>
    <mergeCell ref="B56:B57"/>
    <mergeCell ref="B63:C63"/>
    <mergeCell ref="A68:E68"/>
    <mergeCell ref="A69:E69"/>
    <mergeCell ref="A42:E42"/>
    <mergeCell ref="A1:E1"/>
    <mergeCell ref="D2:E2"/>
    <mergeCell ref="A4:E4"/>
    <mergeCell ref="A39:E39"/>
    <mergeCell ref="A40:E40"/>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1"/>
  <sheetViews>
    <sheetView workbookViewId="0">
      <selection activeCell="Q29" sqref="Q29"/>
    </sheetView>
  </sheetViews>
  <sheetFormatPr defaultRowHeight="15.75"/>
  <cols>
    <col min="1" max="1" width="4.85546875" style="157" customWidth="1"/>
    <col min="2" max="2" width="2.28515625" style="157" customWidth="1"/>
    <col min="3" max="3" width="11.28515625" style="245" customWidth="1"/>
    <col min="4" max="4" width="11.140625" style="157" customWidth="1"/>
    <col min="5" max="5" width="11.42578125" style="245" customWidth="1"/>
    <col min="6" max="6" width="11" style="157" customWidth="1"/>
    <col min="7" max="7" width="10.7109375" style="157" customWidth="1"/>
    <col min="8" max="8" width="11.140625" style="246" customWidth="1"/>
    <col min="9" max="9" width="9.7109375" style="197" customWidth="1"/>
    <col min="10" max="10" width="10" style="255" customWidth="1"/>
    <col min="11" max="11" width="11.140625" style="198" customWidth="1"/>
  </cols>
  <sheetData>
    <row r="1" spans="1:12">
      <c r="A1" s="821" t="s">
        <v>246</v>
      </c>
      <c r="B1" s="821"/>
      <c r="C1" s="821"/>
      <c r="D1" s="821"/>
      <c r="E1" s="821"/>
      <c r="F1" s="821"/>
      <c r="G1" s="821"/>
      <c r="H1" s="821"/>
      <c r="I1" s="821"/>
      <c r="J1" s="821"/>
      <c r="K1" s="821"/>
    </row>
    <row r="2" spans="1:12">
      <c r="A2" s="822" t="s">
        <v>247</v>
      </c>
      <c r="B2" s="822"/>
      <c r="C2" s="822"/>
      <c r="D2" s="822"/>
      <c r="E2" s="822"/>
      <c r="F2" s="159"/>
      <c r="G2" s="159"/>
      <c r="H2" s="160"/>
      <c r="I2" s="823" t="s">
        <v>248</v>
      </c>
      <c r="J2" s="823"/>
      <c r="K2" s="823"/>
    </row>
    <row r="3" spans="1:12" ht="78.75">
      <c r="A3" s="161"/>
      <c r="B3" s="824" t="s">
        <v>150</v>
      </c>
      <c r="C3" s="825"/>
      <c r="D3" s="825"/>
      <c r="E3" s="825"/>
      <c r="F3" s="826"/>
      <c r="G3" s="162"/>
      <c r="H3" s="163" t="s">
        <v>249</v>
      </c>
      <c r="I3" s="164" t="s">
        <v>220</v>
      </c>
      <c r="J3" s="165" t="s">
        <v>250</v>
      </c>
      <c r="K3" s="164" t="s">
        <v>251</v>
      </c>
    </row>
    <row r="4" spans="1:12">
      <c r="A4" s="166" t="s">
        <v>152</v>
      </c>
      <c r="B4" s="827" t="s">
        <v>252</v>
      </c>
      <c r="C4" s="827"/>
      <c r="D4" s="827"/>
      <c r="E4" s="827"/>
      <c r="F4" s="828"/>
      <c r="G4" s="167"/>
      <c r="H4" s="168"/>
      <c r="I4" s="169"/>
      <c r="J4" s="170"/>
      <c r="K4" s="171"/>
    </row>
    <row r="5" spans="1:12">
      <c r="A5" s="135" t="s">
        <v>154</v>
      </c>
      <c r="B5" s="827" t="s">
        <v>253</v>
      </c>
      <c r="C5" s="827"/>
      <c r="D5" s="827"/>
      <c r="E5" s="827"/>
      <c r="F5" s="828"/>
      <c r="G5" s="172"/>
      <c r="H5" s="173">
        <v>199.15</v>
      </c>
      <c r="I5" s="174"/>
      <c r="J5" s="174" t="s">
        <v>17</v>
      </c>
      <c r="K5" s="173">
        <f>H5+I5</f>
        <v>199.15</v>
      </c>
    </row>
    <row r="6" spans="1:12">
      <c r="A6" s="137"/>
      <c r="B6" s="829" t="s">
        <v>254</v>
      </c>
      <c r="C6" s="829"/>
      <c r="D6" s="829"/>
      <c r="E6" s="829"/>
      <c r="F6" s="830"/>
      <c r="G6" s="167"/>
      <c r="H6" s="130">
        <v>34.700000000000003</v>
      </c>
      <c r="I6" s="175" t="s">
        <v>17</v>
      </c>
      <c r="J6" s="175" t="s">
        <v>17</v>
      </c>
      <c r="K6" s="176">
        <v>34.700000000000003</v>
      </c>
    </row>
    <row r="7" spans="1:12">
      <c r="A7" s="137"/>
      <c r="B7" s="829" t="s">
        <v>255</v>
      </c>
      <c r="C7" s="829"/>
      <c r="D7" s="829"/>
      <c r="E7" s="829"/>
      <c r="F7" s="830"/>
      <c r="G7" s="167"/>
      <c r="H7" s="130">
        <v>10.41</v>
      </c>
      <c r="I7" s="175" t="s">
        <v>17</v>
      </c>
      <c r="J7" s="175" t="s">
        <v>17</v>
      </c>
      <c r="K7" s="176">
        <v>10.41</v>
      </c>
    </row>
    <row r="8" spans="1:12">
      <c r="A8" s="137"/>
      <c r="B8" s="829" t="s">
        <v>256</v>
      </c>
      <c r="C8" s="829"/>
      <c r="D8" s="829"/>
      <c r="E8" s="829"/>
      <c r="F8" s="830"/>
      <c r="G8" s="167"/>
      <c r="H8" s="130">
        <v>5.01</v>
      </c>
      <c r="I8" s="175" t="s">
        <v>17</v>
      </c>
      <c r="J8" s="175" t="s">
        <v>17</v>
      </c>
      <c r="K8" s="176">
        <v>5.01</v>
      </c>
      <c r="L8" s="253"/>
    </row>
    <row r="9" spans="1:12">
      <c r="A9" s="137"/>
      <c r="B9" s="829" t="s">
        <v>257</v>
      </c>
      <c r="C9" s="829"/>
      <c r="D9" s="829"/>
      <c r="E9" s="829"/>
      <c r="F9" s="830"/>
      <c r="G9" s="167"/>
      <c r="H9" s="130">
        <v>55.01</v>
      </c>
      <c r="I9" s="175" t="s">
        <v>17</v>
      </c>
      <c r="J9" s="175" t="s">
        <v>17</v>
      </c>
      <c r="K9" s="176">
        <v>55.01</v>
      </c>
    </row>
    <row r="10" spans="1:12">
      <c r="A10" s="137"/>
      <c r="B10" s="829" t="s">
        <v>258</v>
      </c>
      <c r="C10" s="829"/>
      <c r="D10" s="829"/>
      <c r="E10" s="829"/>
      <c r="F10" s="830"/>
      <c r="G10" s="167"/>
      <c r="H10" s="177">
        <v>94.02</v>
      </c>
      <c r="I10" s="175" t="s">
        <v>17</v>
      </c>
      <c r="J10" s="175" t="s">
        <v>17</v>
      </c>
      <c r="K10" s="176">
        <v>94.02</v>
      </c>
    </row>
    <row r="11" spans="1:12">
      <c r="A11" s="135" t="s">
        <v>259</v>
      </c>
      <c r="B11" s="827" t="s">
        <v>260</v>
      </c>
      <c r="C11" s="827"/>
      <c r="D11" s="827"/>
      <c r="E11" s="827"/>
      <c r="F11" s="828"/>
      <c r="G11" s="172"/>
      <c r="H11" s="176">
        <v>114.82</v>
      </c>
      <c r="I11" s="174">
        <v>20.75</v>
      </c>
      <c r="J11" s="174" t="s">
        <v>17</v>
      </c>
      <c r="K11" s="178">
        <f>H11+I11</f>
        <v>135.57</v>
      </c>
    </row>
    <row r="12" spans="1:12">
      <c r="A12" s="137"/>
      <c r="B12" s="829" t="s">
        <v>157</v>
      </c>
      <c r="C12" s="829"/>
      <c r="D12" s="829"/>
      <c r="E12" s="829"/>
      <c r="F12" s="830"/>
      <c r="G12" s="167"/>
      <c r="H12" s="130">
        <v>24.53</v>
      </c>
      <c r="I12" s="175" t="s">
        <v>17</v>
      </c>
      <c r="J12" s="175" t="s">
        <v>17</v>
      </c>
      <c r="K12" s="176">
        <v>24.53</v>
      </c>
    </row>
    <row r="13" spans="1:12">
      <c r="A13" s="137"/>
      <c r="B13" s="829" t="s">
        <v>261</v>
      </c>
      <c r="C13" s="829"/>
      <c r="D13" s="829"/>
      <c r="E13" s="829"/>
      <c r="F13" s="830"/>
      <c r="G13" s="167"/>
      <c r="H13" s="177">
        <v>0.94</v>
      </c>
      <c r="I13" s="175" t="s">
        <v>17</v>
      </c>
      <c r="J13" s="175" t="s">
        <v>17</v>
      </c>
      <c r="K13" s="176">
        <v>0.94</v>
      </c>
    </row>
    <row r="14" spans="1:12">
      <c r="A14" s="137"/>
      <c r="B14" s="829" t="s">
        <v>159</v>
      </c>
      <c r="C14" s="829"/>
      <c r="D14" s="829"/>
      <c r="E14" s="829"/>
      <c r="F14" s="830"/>
      <c r="G14" s="167"/>
      <c r="H14" s="130">
        <v>42.96</v>
      </c>
      <c r="I14" s="175" t="s">
        <v>17</v>
      </c>
      <c r="J14" s="175" t="s">
        <v>17</v>
      </c>
      <c r="K14" s="176">
        <v>42.96</v>
      </c>
    </row>
    <row r="15" spans="1:12">
      <c r="A15" s="137"/>
      <c r="B15" s="829" t="s">
        <v>262</v>
      </c>
      <c r="C15" s="829"/>
      <c r="D15" s="829"/>
      <c r="E15" s="829"/>
      <c r="F15" s="830"/>
      <c r="G15" s="167"/>
      <c r="H15" s="130">
        <v>21.7</v>
      </c>
      <c r="I15" s="175" t="s">
        <v>17</v>
      </c>
      <c r="J15" s="175" t="s">
        <v>17</v>
      </c>
      <c r="K15" s="176">
        <v>21.7</v>
      </c>
    </row>
    <row r="16" spans="1:12">
      <c r="A16" s="137"/>
      <c r="B16" s="829" t="s">
        <v>161</v>
      </c>
      <c r="C16" s="829"/>
      <c r="D16" s="829"/>
      <c r="E16" s="829"/>
      <c r="F16" s="830"/>
      <c r="G16" s="167"/>
      <c r="H16" s="130">
        <v>23.1</v>
      </c>
      <c r="I16" s="175" t="s">
        <v>17</v>
      </c>
      <c r="J16" s="175" t="s">
        <v>17</v>
      </c>
      <c r="K16" s="176">
        <v>23.1</v>
      </c>
    </row>
    <row r="17" spans="1:14" ht="15.4" customHeight="1">
      <c r="A17" s="137"/>
      <c r="B17" s="829" t="s">
        <v>263</v>
      </c>
      <c r="C17" s="829"/>
      <c r="D17" s="829"/>
      <c r="E17" s="829"/>
      <c r="F17" s="830"/>
      <c r="G17" s="167"/>
      <c r="H17" s="130">
        <v>1.59</v>
      </c>
      <c r="I17" s="175">
        <v>20.75</v>
      </c>
      <c r="J17" s="175" t="s">
        <v>17</v>
      </c>
      <c r="K17" s="178">
        <f>H17+I17</f>
        <v>22.34</v>
      </c>
    </row>
    <row r="18" spans="1:14" ht="15.4" customHeight="1">
      <c r="A18" s="135" t="s">
        <v>264</v>
      </c>
      <c r="B18" s="808" t="s">
        <v>265</v>
      </c>
      <c r="C18" s="809"/>
      <c r="D18" s="809"/>
      <c r="E18" s="809"/>
      <c r="F18" s="809"/>
      <c r="G18" s="810"/>
      <c r="H18" s="173">
        <v>627.79999999999995</v>
      </c>
      <c r="I18" s="174" t="s">
        <v>17</v>
      </c>
      <c r="J18" s="174" t="s">
        <v>17</v>
      </c>
      <c r="K18" s="173">
        <v>627.79999999999995</v>
      </c>
    </row>
    <row r="19" spans="1:14" ht="32.25" customHeight="1">
      <c r="A19" s="137"/>
      <c r="B19" s="829" t="s">
        <v>266</v>
      </c>
      <c r="C19" s="829"/>
      <c r="D19" s="829"/>
      <c r="E19" s="829"/>
      <c r="F19" s="830"/>
      <c r="G19" s="167"/>
      <c r="H19" s="130">
        <v>45.9</v>
      </c>
      <c r="I19" s="175" t="s">
        <v>17</v>
      </c>
      <c r="J19" s="175" t="s">
        <v>17</v>
      </c>
      <c r="K19" s="176">
        <v>45.9</v>
      </c>
    </row>
    <row r="20" spans="1:14">
      <c r="A20" s="137"/>
      <c r="B20" s="829" t="s">
        <v>267</v>
      </c>
      <c r="C20" s="829"/>
      <c r="D20" s="829"/>
      <c r="E20" s="829"/>
      <c r="F20" s="830"/>
      <c r="G20" s="167"/>
      <c r="H20" s="179">
        <v>581.9</v>
      </c>
      <c r="I20" s="175" t="s">
        <v>17</v>
      </c>
      <c r="J20" s="175" t="s">
        <v>17</v>
      </c>
      <c r="K20" s="173">
        <v>581.9</v>
      </c>
    </row>
    <row r="21" spans="1:14" ht="15" customHeight="1">
      <c r="A21" s="126" t="s">
        <v>268</v>
      </c>
      <c r="B21" s="808" t="s">
        <v>269</v>
      </c>
      <c r="C21" s="809"/>
      <c r="D21" s="809"/>
      <c r="E21" s="809"/>
      <c r="F21" s="809"/>
      <c r="G21" s="180"/>
      <c r="H21" s="176">
        <v>1328.24</v>
      </c>
      <c r="I21" s="173">
        <v>96.76</v>
      </c>
      <c r="J21" s="174" t="s">
        <v>17</v>
      </c>
      <c r="K21" s="178">
        <f>H21+I21</f>
        <v>1425</v>
      </c>
    </row>
    <row r="22" spans="1:14" ht="15.4" customHeight="1">
      <c r="A22" s="137"/>
      <c r="B22" s="829" t="s">
        <v>270</v>
      </c>
      <c r="C22" s="829"/>
      <c r="D22" s="829"/>
      <c r="E22" s="829"/>
      <c r="F22" s="830"/>
      <c r="G22" s="167"/>
      <c r="H22" s="130">
        <v>10.14</v>
      </c>
      <c r="I22" s="175" t="s">
        <v>17</v>
      </c>
      <c r="J22" s="175" t="s">
        <v>17</v>
      </c>
      <c r="K22" s="176">
        <v>10.14</v>
      </c>
    </row>
    <row r="23" spans="1:14" ht="15.4" customHeight="1">
      <c r="A23" s="137"/>
      <c r="B23" s="829" t="s">
        <v>271</v>
      </c>
      <c r="C23" s="829"/>
      <c r="D23" s="829"/>
      <c r="E23" s="829"/>
      <c r="F23" s="830"/>
      <c r="G23" s="167"/>
      <c r="H23" s="130">
        <v>246.67</v>
      </c>
      <c r="I23" s="175" t="s">
        <v>17</v>
      </c>
      <c r="J23" s="175" t="s">
        <v>17</v>
      </c>
      <c r="K23" s="176">
        <v>246.67</v>
      </c>
    </row>
    <row r="24" spans="1:14" ht="15.4" customHeight="1">
      <c r="A24" s="137"/>
      <c r="B24" s="829" t="s">
        <v>272</v>
      </c>
      <c r="C24" s="829"/>
      <c r="D24" s="829"/>
      <c r="E24" s="829"/>
      <c r="F24" s="830"/>
      <c r="G24" s="167"/>
      <c r="H24" s="130">
        <v>61</v>
      </c>
      <c r="I24" s="175" t="s">
        <v>17</v>
      </c>
      <c r="J24" s="175" t="s">
        <v>17</v>
      </c>
      <c r="K24" s="176">
        <v>61</v>
      </c>
    </row>
    <row r="25" spans="1:14" ht="15.4" customHeight="1">
      <c r="A25" s="137"/>
      <c r="B25" s="829" t="s">
        <v>273</v>
      </c>
      <c r="C25" s="829"/>
      <c r="D25" s="829"/>
      <c r="E25" s="829"/>
      <c r="F25" s="830"/>
      <c r="G25" s="167"/>
      <c r="H25" s="130">
        <v>35.229999999999997</v>
      </c>
      <c r="I25" s="175" t="s">
        <v>17</v>
      </c>
      <c r="J25" s="175" t="s">
        <v>17</v>
      </c>
      <c r="K25" s="176">
        <v>35.229999999999997</v>
      </c>
    </row>
    <row r="26" spans="1:14" ht="15.4" customHeight="1">
      <c r="A26" s="137"/>
      <c r="B26" s="829" t="s">
        <v>185</v>
      </c>
      <c r="C26" s="829"/>
      <c r="D26" s="829"/>
      <c r="E26" s="829"/>
      <c r="F26" s="830"/>
      <c r="G26" s="167"/>
      <c r="H26" s="130">
        <v>712.79</v>
      </c>
      <c r="I26" s="179">
        <v>25.16</v>
      </c>
      <c r="J26" s="175" t="s">
        <v>17</v>
      </c>
      <c r="K26" s="178">
        <f>H26+I26</f>
        <v>737.94999999999993</v>
      </c>
    </row>
    <row r="27" spans="1:14" ht="15.4" customHeight="1">
      <c r="A27" s="137"/>
      <c r="B27" s="829" t="s">
        <v>274</v>
      </c>
      <c r="C27" s="829"/>
      <c r="D27" s="829"/>
      <c r="E27" s="829"/>
      <c r="F27" s="830"/>
      <c r="G27" s="167"/>
      <c r="H27" s="130">
        <v>31.22</v>
      </c>
      <c r="I27" s="175" t="s">
        <v>17</v>
      </c>
      <c r="J27" s="175" t="s">
        <v>17</v>
      </c>
      <c r="K27" s="176">
        <v>31.22</v>
      </c>
    </row>
    <row r="28" spans="1:14" ht="15.4" customHeight="1">
      <c r="A28" s="137"/>
      <c r="B28" s="831" t="s">
        <v>275</v>
      </c>
      <c r="C28" s="832"/>
      <c r="D28" s="832"/>
      <c r="E28" s="832"/>
      <c r="F28" s="832"/>
      <c r="G28" s="167"/>
      <c r="H28" s="130">
        <v>0.59</v>
      </c>
      <c r="I28" s="175" t="s">
        <v>17</v>
      </c>
      <c r="J28" s="175" t="s">
        <v>17</v>
      </c>
      <c r="K28" s="176">
        <v>0.59</v>
      </c>
    </row>
    <row r="29" spans="1:14" ht="15.4" customHeight="1">
      <c r="A29" s="137"/>
      <c r="B29" s="829" t="s">
        <v>276</v>
      </c>
      <c r="C29" s="829"/>
      <c r="D29" s="829"/>
      <c r="E29" s="829"/>
      <c r="F29" s="830"/>
      <c r="G29" s="167"/>
      <c r="H29" s="130">
        <v>14.44</v>
      </c>
      <c r="I29" s="175" t="s">
        <v>17</v>
      </c>
      <c r="J29" s="175" t="s">
        <v>17</v>
      </c>
      <c r="K29" s="176">
        <v>14.44</v>
      </c>
    </row>
    <row r="30" spans="1:14" s="247" customFormat="1" ht="15.4" customHeight="1">
      <c r="A30" s="137"/>
      <c r="B30" s="829" t="s">
        <v>186</v>
      </c>
      <c r="C30" s="829"/>
      <c r="D30" s="829"/>
      <c r="E30" s="829"/>
      <c r="F30" s="830"/>
      <c r="G30" s="167"/>
      <c r="H30" s="130">
        <v>67.95</v>
      </c>
      <c r="I30" s="130">
        <v>70.08</v>
      </c>
      <c r="J30" s="175" t="s">
        <v>17</v>
      </c>
      <c r="K30" s="176">
        <f>H30+I30</f>
        <v>138.03</v>
      </c>
    </row>
    <row r="31" spans="1:14" s="247" customFormat="1" ht="15.4" customHeight="1">
      <c r="A31" s="137"/>
      <c r="B31" s="830" t="s">
        <v>277</v>
      </c>
      <c r="C31" s="837"/>
      <c r="D31" s="837"/>
      <c r="E31" s="837"/>
      <c r="F31" s="837"/>
      <c r="G31" s="838"/>
      <c r="H31" s="130">
        <v>9.41</v>
      </c>
      <c r="I31" s="130" t="s">
        <v>17</v>
      </c>
      <c r="J31" s="175" t="s">
        <v>17</v>
      </c>
      <c r="K31" s="176">
        <v>9.41</v>
      </c>
    </row>
    <row r="32" spans="1:14" ht="15.4" customHeight="1">
      <c r="A32" s="137"/>
      <c r="B32" s="829" t="s">
        <v>181</v>
      </c>
      <c r="C32" s="829"/>
      <c r="D32" s="829"/>
      <c r="E32" s="829"/>
      <c r="F32" s="830"/>
      <c r="G32" s="167"/>
      <c r="H32" s="130">
        <v>138.80000000000001</v>
      </c>
      <c r="I32" s="130">
        <v>1.52</v>
      </c>
      <c r="J32" s="175" t="s">
        <v>17</v>
      </c>
      <c r="K32" s="176">
        <f>H32+I32</f>
        <v>140.32000000000002</v>
      </c>
      <c r="N32" s="253"/>
    </row>
    <row r="33" spans="1:13" s="248" customFormat="1">
      <c r="A33" s="135" t="s">
        <v>278</v>
      </c>
      <c r="B33" s="827" t="s">
        <v>279</v>
      </c>
      <c r="C33" s="827"/>
      <c r="D33" s="827"/>
      <c r="E33" s="827"/>
      <c r="F33" s="828"/>
      <c r="G33" s="172"/>
      <c r="H33" s="173">
        <v>1997.5</v>
      </c>
      <c r="I33" s="174" t="s">
        <v>17</v>
      </c>
      <c r="J33" s="174" t="s">
        <v>17</v>
      </c>
      <c r="K33" s="173">
        <v>1997.5</v>
      </c>
    </row>
    <row r="34" spans="1:13">
      <c r="A34" s="137"/>
      <c r="B34" s="829" t="s">
        <v>280</v>
      </c>
      <c r="C34" s="829"/>
      <c r="D34" s="829"/>
      <c r="E34" s="829"/>
      <c r="F34" s="830"/>
      <c r="G34" s="167"/>
      <c r="H34" s="130">
        <v>1994.72</v>
      </c>
      <c r="I34" s="175" t="s">
        <v>17</v>
      </c>
      <c r="J34" s="175" t="s">
        <v>17</v>
      </c>
      <c r="K34" s="130">
        <v>1994.72</v>
      </c>
    </row>
    <row r="35" spans="1:13">
      <c r="A35" s="137"/>
      <c r="B35" s="829" t="s">
        <v>179</v>
      </c>
      <c r="C35" s="829"/>
      <c r="D35" s="829"/>
      <c r="E35" s="829"/>
      <c r="F35" s="830"/>
      <c r="G35" s="167"/>
      <c r="H35" s="130">
        <v>2.78</v>
      </c>
      <c r="I35" s="175" t="s">
        <v>17</v>
      </c>
      <c r="J35" s="175" t="s">
        <v>17</v>
      </c>
      <c r="K35" s="130">
        <v>2.78</v>
      </c>
      <c r="M35" s="253"/>
    </row>
    <row r="36" spans="1:13">
      <c r="A36" s="181"/>
      <c r="B36" s="833" t="s">
        <v>281</v>
      </c>
      <c r="C36" s="833"/>
      <c r="D36" s="833"/>
      <c r="E36" s="833"/>
      <c r="F36" s="818"/>
      <c r="G36" s="182"/>
      <c r="H36" s="183">
        <v>4267.51</v>
      </c>
      <c r="I36" s="183">
        <v>117.51</v>
      </c>
      <c r="J36" s="184" t="s">
        <v>17</v>
      </c>
      <c r="K36" s="178">
        <v>4385.0200000000004</v>
      </c>
    </row>
    <row r="37" spans="1:13">
      <c r="A37" s="185"/>
      <c r="B37" s="186"/>
      <c r="C37" s="186"/>
      <c r="D37" s="186"/>
      <c r="E37" s="186"/>
      <c r="F37" s="186"/>
      <c r="G37" s="187"/>
      <c r="H37" s="188"/>
      <c r="I37" s="188"/>
      <c r="J37" s="189"/>
      <c r="K37" s="190"/>
    </row>
    <row r="38" spans="1:13" s="254" customFormat="1">
      <c r="A38" s="191"/>
      <c r="B38" s="192"/>
      <c r="C38" s="192"/>
      <c r="D38" s="192"/>
      <c r="E38" s="192"/>
      <c r="F38" s="192"/>
      <c r="G38" s="193"/>
      <c r="H38" s="194"/>
      <c r="I38" s="194"/>
      <c r="J38" s="195"/>
      <c r="K38" s="190"/>
    </row>
    <row r="39" spans="1:13">
      <c r="A39" s="834" t="s">
        <v>282</v>
      </c>
      <c r="B39" s="834"/>
      <c r="C39" s="834"/>
      <c r="D39" s="834"/>
      <c r="E39" s="834"/>
      <c r="F39" s="834"/>
      <c r="G39" s="834"/>
      <c r="H39" s="160"/>
      <c r="I39" s="835" t="s">
        <v>283</v>
      </c>
      <c r="J39" s="835"/>
      <c r="K39" s="835"/>
    </row>
    <row r="40" spans="1:13" ht="78.75">
      <c r="A40" s="161"/>
      <c r="B40" s="836" t="s">
        <v>150</v>
      </c>
      <c r="C40" s="836"/>
      <c r="D40" s="836"/>
      <c r="E40" s="836"/>
      <c r="F40" s="836"/>
      <c r="G40" s="162"/>
      <c r="H40" s="163" t="s">
        <v>249</v>
      </c>
      <c r="I40" s="164" t="s">
        <v>220</v>
      </c>
      <c r="J40" s="165" t="s">
        <v>250</v>
      </c>
      <c r="K40" s="164" t="s">
        <v>251</v>
      </c>
    </row>
    <row r="41" spans="1:13">
      <c r="A41" s="166" t="s">
        <v>176</v>
      </c>
      <c r="B41" s="827" t="s">
        <v>284</v>
      </c>
      <c r="C41" s="827"/>
      <c r="D41" s="827"/>
      <c r="E41" s="827"/>
      <c r="F41" s="828"/>
      <c r="G41" s="196"/>
      <c r="H41" s="175"/>
      <c r="J41" s="175"/>
    </row>
    <row r="42" spans="1:13" s="248" customFormat="1">
      <c r="A42" s="135" t="s">
        <v>285</v>
      </c>
      <c r="B42" s="827" t="s">
        <v>286</v>
      </c>
      <c r="C42" s="827"/>
      <c r="D42" s="827"/>
      <c r="E42" s="827"/>
      <c r="F42" s="828"/>
      <c r="G42" s="199"/>
      <c r="H42" s="174">
        <v>1720.63</v>
      </c>
      <c r="I42" s="174">
        <v>17.77</v>
      </c>
      <c r="J42" s="174" t="s">
        <v>17</v>
      </c>
      <c r="K42" s="174">
        <f>H42+I42</f>
        <v>1738.4</v>
      </c>
    </row>
    <row r="43" spans="1:13">
      <c r="A43" s="137"/>
      <c r="B43" s="829" t="s">
        <v>287</v>
      </c>
      <c r="C43" s="829"/>
      <c r="D43" s="829"/>
      <c r="E43" s="829"/>
      <c r="F43" s="830"/>
      <c r="G43" s="200"/>
      <c r="H43" s="175">
        <v>1660.08</v>
      </c>
      <c r="I43" s="175">
        <v>17.77</v>
      </c>
      <c r="J43" s="175" t="s">
        <v>17</v>
      </c>
      <c r="K43" s="174">
        <f>H43+I43</f>
        <v>1677.85</v>
      </c>
    </row>
    <row r="44" spans="1:13">
      <c r="A44" s="137"/>
      <c r="B44" s="829" t="s">
        <v>288</v>
      </c>
      <c r="C44" s="829"/>
      <c r="D44" s="829"/>
      <c r="E44" s="829"/>
      <c r="F44" s="830"/>
      <c r="G44" s="201"/>
      <c r="H44" s="175">
        <v>20.96</v>
      </c>
      <c r="I44" s="179" t="s">
        <v>17</v>
      </c>
      <c r="J44" s="175" t="s">
        <v>17</v>
      </c>
      <c r="K44" s="174">
        <v>20.96</v>
      </c>
    </row>
    <row r="45" spans="1:13">
      <c r="A45" s="137"/>
      <c r="B45" s="829" t="s">
        <v>289</v>
      </c>
      <c r="C45" s="829"/>
      <c r="D45" s="829"/>
      <c r="E45" s="829"/>
      <c r="F45" s="830"/>
      <c r="G45" s="201"/>
      <c r="H45" s="175">
        <v>27.15</v>
      </c>
      <c r="I45" s="175" t="s">
        <v>17</v>
      </c>
      <c r="J45" s="175" t="s">
        <v>17</v>
      </c>
      <c r="K45" s="174">
        <v>27.15</v>
      </c>
    </row>
    <row r="46" spans="1:13">
      <c r="A46" s="137"/>
      <c r="B46" s="829" t="s">
        <v>290</v>
      </c>
      <c r="C46" s="829"/>
      <c r="D46" s="829"/>
      <c r="E46" s="829"/>
      <c r="F46" s="830"/>
      <c r="G46" s="201"/>
      <c r="H46" s="175">
        <v>12.44</v>
      </c>
      <c r="I46" s="175" t="s">
        <v>17</v>
      </c>
      <c r="J46" s="175" t="s">
        <v>17</v>
      </c>
      <c r="K46" s="174">
        <v>12.44</v>
      </c>
    </row>
    <row r="47" spans="1:13" s="248" customFormat="1">
      <c r="A47" s="135" t="s">
        <v>291</v>
      </c>
      <c r="B47" s="827" t="s">
        <v>292</v>
      </c>
      <c r="C47" s="827"/>
      <c r="D47" s="827"/>
      <c r="E47" s="827"/>
      <c r="F47" s="828"/>
      <c r="G47" s="202"/>
      <c r="H47" s="174">
        <v>559.87</v>
      </c>
      <c r="I47" s="174">
        <v>83.64</v>
      </c>
      <c r="J47" s="174" t="s">
        <v>17</v>
      </c>
      <c r="K47" s="174">
        <f>H47+I47</f>
        <v>643.51</v>
      </c>
    </row>
    <row r="48" spans="1:13">
      <c r="A48" s="137"/>
      <c r="B48" s="829" t="s">
        <v>293</v>
      </c>
      <c r="C48" s="829"/>
      <c r="D48" s="829"/>
      <c r="E48" s="829"/>
      <c r="F48" s="830"/>
      <c r="G48" s="200"/>
      <c r="H48" s="175">
        <v>556.85</v>
      </c>
      <c r="I48" s="179">
        <v>83.64</v>
      </c>
      <c r="J48" s="175" t="s">
        <v>17</v>
      </c>
      <c r="K48" s="174">
        <f>H48+I48</f>
        <v>640.49</v>
      </c>
    </row>
    <row r="49" spans="1:11">
      <c r="A49" s="137"/>
      <c r="B49" s="829" t="s">
        <v>294</v>
      </c>
      <c r="C49" s="829"/>
      <c r="D49" s="829"/>
      <c r="E49" s="829"/>
      <c r="F49" s="830"/>
      <c r="G49" s="201"/>
      <c r="H49" s="175">
        <v>3.02</v>
      </c>
      <c r="I49" s="175" t="s">
        <v>17</v>
      </c>
      <c r="J49" s="175" t="s">
        <v>17</v>
      </c>
      <c r="K49" s="174">
        <v>3.02</v>
      </c>
    </row>
    <row r="50" spans="1:11" s="248" customFormat="1">
      <c r="A50" s="135" t="s">
        <v>295</v>
      </c>
      <c r="B50" s="827" t="s">
        <v>296</v>
      </c>
      <c r="C50" s="827"/>
      <c r="D50" s="827"/>
      <c r="E50" s="827"/>
      <c r="F50" s="828"/>
      <c r="G50" s="202"/>
      <c r="H50" s="174">
        <v>1112.45</v>
      </c>
      <c r="I50" s="174">
        <v>169.68</v>
      </c>
      <c r="J50" s="174" t="s">
        <v>17</v>
      </c>
      <c r="K50" s="174">
        <f>H50+I50</f>
        <v>1282.1300000000001</v>
      </c>
    </row>
    <row r="51" spans="1:11">
      <c r="A51" s="137"/>
      <c r="B51" s="829" t="s">
        <v>297</v>
      </c>
      <c r="C51" s="829"/>
      <c r="D51" s="829"/>
      <c r="E51" s="829"/>
      <c r="F51" s="830"/>
      <c r="G51" s="200"/>
      <c r="H51" s="175">
        <v>288.14</v>
      </c>
      <c r="I51" s="179">
        <v>100.9</v>
      </c>
      <c r="J51" s="175" t="s">
        <v>17</v>
      </c>
      <c r="K51" s="174">
        <f>H51+I51</f>
        <v>389.03999999999996</v>
      </c>
    </row>
    <row r="52" spans="1:11">
      <c r="A52" s="137"/>
      <c r="B52" s="829" t="s">
        <v>298</v>
      </c>
      <c r="C52" s="829"/>
      <c r="D52" s="829"/>
      <c r="E52" s="829"/>
      <c r="F52" s="830"/>
      <c r="G52" s="201"/>
      <c r="H52" s="175">
        <v>143.49</v>
      </c>
      <c r="I52" s="175" t="s">
        <v>17</v>
      </c>
      <c r="J52" s="175" t="s">
        <v>17</v>
      </c>
      <c r="K52" s="174">
        <v>143.49</v>
      </c>
    </row>
    <row r="53" spans="1:11">
      <c r="A53" s="137"/>
      <c r="B53" s="829" t="s">
        <v>299</v>
      </c>
      <c r="C53" s="829"/>
      <c r="D53" s="829"/>
      <c r="E53" s="829"/>
      <c r="F53" s="830"/>
      <c r="G53" s="200"/>
      <c r="H53" s="175">
        <v>680.82</v>
      </c>
      <c r="I53" s="175">
        <v>68.78</v>
      </c>
      <c r="J53" s="175" t="s">
        <v>17</v>
      </c>
      <c r="K53" s="174">
        <f>H53+I53</f>
        <v>749.6</v>
      </c>
    </row>
    <row r="54" spans="1:11" s="248" customFormat="1">
      <c r="A54" s="135" t="s">
        <v>300</v>
      </c>
      <c r="B54" s="827" t="s">
        <v>301</v>
      </c>
      <c r="C54" s="827"/>
      <c r="D54" s="827"/>
      <c r="E54" s="827"/>
      <c r="F54" s="828"/>
      <c r="G54" s="203"/>
      <c r="H54" s="174">
        <v>12.72</v>
      </c>
      <c r="I54" s="174">
        <v>1.06</v>
      </c>
      <c r="J54" s="174" t="s">
        <v>17</v>
      </c>
      <c r="K54" s="174">
        <f>H54+I54</f>
        <v>13.780000000000001</v>
      </c>
    </row>
    <row r="55" spans="1:11">
      <c r="A55" s="137"/>
      <c r="B55" s="829" t="s">
        <v>302</v>
      </c>
      <c r="C55" s="829"/>
      <c r="D55" s="829"/>
      <c r="E55" s="829"/>
      <c r="F55" s="830"/>
      <c r="G55" s="201"/>
      <c r="H55" s="175">
        <v>12.72</v>
      </c>
      <c r="I55" s="175">
        <v>1.06</v>
      </c>
      <c r="J55" s="174" t="s">
        <v>17</v>
      </c>
      <c r="K55" s="174">
        <f>H55+I55</f>
        <v>13.780000000000001</v>
      </c>
    </row>
    <row r="56" spans="1:11" s="248" customFormat="1">
      <c r="A56" s="135" t="s">
        <v>303</v>
      </c>
      <c r="B56" s="827" t="s">
        <v>304</v>
      </c>
      <c r="C56" s="827"/>
      <c r="D56" s="827"/>
      <c r="E56" s="827"/>
      <c r="F56" s="828"/>
      <c r="G56" s="204"/>
      <c r="H56" s="174">
        <v>573.12</v>
      </c>
      <c r="I56" s="174">
        <v>11.56</v>
      </c>
      <c r="J56" s="174" t="s">
        <v>17</v>
      </c>
      <c r="K56" s="174">
        <f>H56+I56</f>
        <v>584.67999999999995</v>
      </c>
    </row>
    <row r="57" spans="1:11">
      <c r="A57" s="137"/>
      <c r="B57" s="829" t="s">
        <v>305</v>
      </c>
      <c r="C57" s="829"/>
      <c r="D57" s="829"/>
      <c r="E57" s="829"/>
      <c r="F57" s="830"/>
      <c r="G57" s="200"/>
      <c r="H57" s="175">
        <v>573.12</v>
      </c>
      <c r="I57" s="175">
        <v>11.56</v>
      </c>
      <c r="J57" s="174" t="s">
        <v>17</v>
      </c>
      <c r="K57" s="174">
        <f>H57+I57</f>
        <v>584.67999999999995</v>
      </c>
    </row>
    <row r="58" spans="1:11" s="248" customFormat="1">
      <c r="A58" s="135" t="s">
        <v>306</v>
      </c>
      <c r="B58" s="827" t="s">
        <v>307</v>
      </c>
      <c r="C58" s="827"/>
      <c r="D58" s="827"/>
      <c r="E58" s="827"/>
      <c r="F58" s="828"/>
      <c r="G58" s="203"/>
      <c r="H58" s="174">
        <v>27.98</v>
      </c>
      <c r="I58" s="174" t="s">
        <v>17</v>
      </c>
      <c r="J58" s="174" t="s">
        <v>17</v>
      </c>
      <c r="K58" s="174">
        <v>27.98</v>
      </c>
    </row>
    <row r="59" spans="1:11">
      <c r="A59" s="137"/>
      <c r="B59" s="829" t="s">
        <v>308</v>
      </c>
      <c r="C59" s="829"/>
      <c r="D59" s="829"/>
      <c r="E59" s="829"/>
      <c r="F59" s="830"/>
      <c r="G59" s="205"/>
      <c r="H59" s="175">
        <v>27.98</v>
      </c>
      <c r="I59" s="174" t="s">
        <v>17</v>
      </c>
      <c r="J59" s="174" t="s">
        <v>17</v>
      </c>
      <c r="K59" s="174">
        <v>27.98</v>
      </c>
    </row>
    <row r="60" spans="1:11" s="248" customFormat="1">
      <c r="A60" s="135" t="s">
        <v>309</v>
      </c>
      <c r="B60" s="827" t="s">
        <v>310</v>
      </c>
      <c r="C60" s="827"/>
      <c r="D60" s="827"/>
      <c r="E60" s="827"/>
      <c r="F60" s="828"/>
      <c r="G60" s="172"/>
      <c r="H60" s="174">
        <v>199.39</v>
      </c>
      <c r="I60" s="174">
        <v>11.9</v>
      </c>
      <c r="J60" s="174" t="s">
        <v>17</v>
      </c>
      <c r="K60" s="174">
        <f>H60+I60</f>
        <v>211.29</v>
      </c>
    </row>
    <row r="61" spans="1:11">
      <c r="A61" s="137"/>
      <c r="B61" s="829" t="s">
        <v>311</v>
      </c>
      <c r="C61" s="829"/>
      <c r="D61" s="829"/>
      <c r="E61" s="829"/>
      <c r="F61" s="830"/>
      <c r="G61" s="167"/>
      <c r="H61" s="175">
        <v>207.59</v>
      </c>
      <c r="I61" s="175">
        <v>11.9</v>
      </c>
      <c r="J61" s="175" t="s">
        <v>17</v>
      </c>
      <c r="K61" s="174">
        <f>H61+I61</f>
        <v>219.49</v>
      </c>
    </row>
    <row r="62" spans="1:11">
      <c r="A62" s="137"/>
      <c r="B62" s="829" t="s">
        <v>312</v>
      </c>
      <c r="C62" s="829"/>
      <c r="D62" s="829"/>
      <c r="E62" s="829"/>
      <c r="F62" s="830"/>
      <c r="G62" s="167"/>
      <c r="H62" s="175">
        <v>3.81</v>
      </c>
      <c r="I62" s="175" t="s">
        <v>17</v>
      </c>
      <c r="J62" s="175" t="s">
        <v>17</v>
      </c>
      <c r="K62" s="174">
        <v>3.81</v>
      </c>
    </row>
    <row r="63" spans="1:11">
      <c r="A63" s="137"/>
      <c r="B63" s="829" t="s">
        <v>313</v>
      </c>
      <c r="C63" s="829"/>
      <c r="D63" s="829"/>
      <c r="E63" s="829"/>
      <c r="F63" s="830"/>
      <c r="G63" s="167"/>
      <c r="H63" s="175" t="s">
        <v>314</v>
      </c>
      <c r="I63" s="175" t="s">
        <v>17</v>
      </c>
      <c r="J63" s="175" t="s">
        <v>17</v>
      </c>
      <c r="K63" s="174" t="s">
        <v>314</v>
      </c>
    </row>
    <row r="64" spans="1:11" s="248" customFormat="1">
      <c r="A64" s="135" t="s">
        <v>315</v>
      </c>
      <c r="B64" s="827" t="s">
        <v>163</v>
      </c>
      <c r="C64" s="827"/>
      <c r="D64" s="827"/>
      <c r="E64" s="827"/>
      <c r="F64" s="828"/>
      <c r="G64" s="172"/>
      <c r="H64" s="174">
        <v>3.12</v>
      </c>
      <c r="I64" s="174" t="s">
        <v>17</v>
      </c>
      <c r="J64" s="174" t="s">
        <v>17</v>
      </c>
      <c r="K64" s="174">
        <v>3.12</v>
      </c>
    </row>
    <row r="65" spans="1:11">
      <c r="A65" s="137"/>
      <c r="B65" s="829" t="s">
        <v>316</v>
      </c>
      <c r="C65" s="829"/>
      <c r="D65" s="829"/>
      <c r="E65" s="829"/>
      <c r="F65" s="830"/>
      <c r="G65" s="167"/>
      <c r="H65" s="175" t="s">
        <v>17</v>
      </c>
      <c r="I65" s="175" t="s">
        <v>17</v>
      </c>
      <c r="J65" s="175" t="s">
        <v>17</v>
      </c>
      <c r="K65" s="174" t="s">
        <v>17</v>
      </c>
    </row>
    <row r="66" spans="1:11">
      <c r="A66" s="137"/>
      <c r="B66" s="829" t="s">
        <v>317</v>
      </c>
      <c r="C66" s="829"/>
      <c r="D66" s="829"/>
      <c r="E66" s="829"/>
      <c r="F66" s="830"/>
      <c r="G66" s="167"/>
      <c r="H66" s="175">
        <v>3.12</v>
      </c>
      <c r="I66" s="175" t="s">
        <v>17</v>
      </c>
      <c r="J66" s="175" t="s">
        <v>17</v>
      </c>
      <c r="K66" s="174">
        <v>3.12</v>
      </c>
    </row>
    <row r="67" spans="1:11" s="248" customFormat="1">
      <c r="A67" s="135"/>
      <c r="B67" s="827" t="s">
        <v>318</v>
      </c>
      <c r="C67" s="827"/>
      <c r="D67" s="827"/>
      <c r="E67" s="827"/>
      <c r="F67" s="828"/>
      <c r="G67" s="172"/>
      <c r="H67" s="174">
        <v>4209.28</v>
      </c>
      <c r="I67" s="174">
        <v>295.61</v>
      </c>
      <c r="J67" s="174" t="s">
        <v>17</v>
      </c>
      <c r="K67" s="174">
        <f>H67+I67</f>
        <v>4504.8899999999994</v>
      </c>
    </row>
    <row r="68" spans="1:11">
      <c r="A68" s="192"/>
      <c r="B68" s="192"/>
      <c r="C68" s="206"/>
      <c r="D68" s="192"/>
      <c r="E68" s="206"/>
      <c r="F68" s="192"/>
      <c r="G68" s="193"/>
      <c r="H68" s="207"/>
      <c r="I68" s="207"/>
      <c r="J68" s="195"/>
      <c r="K68" s="207"/>
    </row>
    <row r="69" spans="1:11">
      <c r="A69" s="192"/>
      <c r="B69" s="192"/>
      <c r="C69" s="206"/>
      <c r="D69" s="192"/>
      <c r="E69" s="206"/>
      <c r="F69" s="192"/>
      <c r="G69" s="193"/>
      <c r="H69" s="207"/>
      <c r="I69" s="207"/>
      <c r="J69" s="195"/>
      <c r="K69" s="207"/>
    </row>
    <row r="70" spans="1:11">
      <c r="A70" s="192"/>
      <c r="B70" s="192"/>
      <c r="C70" s="206"/>
      <c r="D70" s="192"/>
      <c r="E70" s="206"/>
      <c r="F70" s="192"/>
      <c r="G70" s="193"/>
      <c r="H70" s="207"/>
      <c r="I70" s="207"/>
      <c r="J70" s="195"/>
      <c r="K70" s="207"/>
    </row>
    <row r="71" spans="1:11">
      <c r="A71" s="192"/>
      <c r="B71" s="192"/>
      <c r="C71" s="206"/>
      <c r="D71" s="192"/>
      <c r="E71" s="206"/>
      <c r="F71" s="192"/>
      <c r="G71" s="193"/>
      <c r="H71" s="207"/>
      <c r="I71" s="207"/>
      <c r="J71" s="195"/>
      <c r="K71" s="207"/>
    </row>
    <row r="72" spans="1:11">
      <c r="A72" s="192"/>
      <c r="B72" s="192"/>
      <c r="C72" s="206"/>
      <c r="D72" s="192"/>
      <c r="E72" s="206"/>
      <c r="F72" s="192"/>
      <c r="G72" s="193"/>
      <c r="H72" s="207"/>
      <c r="I72" s="207"/>
      <c r="J72" s="195"/>
      <c r="K72" s="207"/>
    </row>
    <row r="73" spans="1:11">
      <c r="A73" s="834" t="s">
        <v>282</v>
      </c>
      <c r="B73" s="834"/>
      <c r="C73" s="834"/>
      <c r="D73" s="834"/>
      <c r="E73" s="834"/>
      <c r="F73" s="834"/>
      <c r="G73" s="834"/>
      <c r="H73" s="160"/>
      <c r="I73" s="835" t="s">
        <v>248</v>
      </c>
      <c r="J73" s="835"/>
      <c r="K73" s="835"/>
    </row>
    <row r="74" spans="1:11" ht="78.75">
      <c r="A74" s="161"/>
      <c r="B74" s="839" t="s">
        <v>150</v>
      </c>
      <c r="C74" s="840"/>
      <c r="D74" s="840"/>
      <c r="E74" s="840"/>
      <c r="F74" s="841"/>
      <c r="G74" s="162"/>
      <c r="H74" s="208" t="s">
        <v>249</v>
      </c>
      <c r="I74" s="164" t="s">
        <v>220</v>
      </c>
      <c r="J74" s="165" t="s">
        <v>319</v>
      </c>
      <c r="K74" s="164" t="s">
        <v>251</v>
      </c>
    </row>
    <row r="75" spans="1:11">
      <c r="A75" s="135" t="s">
        <v>191</v>
      </c>
      <c r="B75" s="827" t="s">
        <v>320</v>
      </c>
      <c r="C75" s="827"/>
      <c r="D75" s="827"/>
      <c r="E75" s="827"/>
      <c r="F75" s="828"/>
      <c r="G75" s="167"/>
      <c r="H75" s="168"/>
      <c r="I75" s="169"/>
      <c r="J75" s="170"/>
      <c r="K75" s="171"/>
    </row>
    <row r="76" spans="1:11" s="248" customFormat="1">
      <c r="A76" s="135" t="s">
        <v>321</v>
      </c>
      <c r="B76" s="827" t="s">
        <v>322</v>
      </c>
      <c r="C76" s="827"/>
      <c r="D76" s="827"/>
      <c r="E76" s="827"/>
      <c r="F76" s="828"/>
      <c r="G76" s="172"/>
      <c r="H76" s="209">
        <v>603.54</v>
      </c>
      <c r="I76" s="176">
        <v>167.29</v>
      </c>
      <c r="J76" s="173" t="s">
        <v>17</v>
      </c>
      <c r="K76" s="178">
        <v>770.83</v>
      </c>
    </row>
    <row r="77" spans="1:11">
      <c r="A77" s="137"/>
      <c r="B77" s="829" t="s">
        <v>184</v>
      </c>
      <c r="C77" s="829"/>
      <c r="D77" s="829"/>
      <c r="E77" s="829"/>
      <c r="F77" s="830"/>
      <c r="G77" s="167"/>
      <c r="H77" s="210">
        <v>178.25</v>
      </c>
      <c r="I77" s="175">
        <v>19.41</v>
      </c>
      <c r="J77" s="175" t="s">
        <v>17</v>
      </c>
      <c r="K77" s="178">
        <f>H77+I77</f>
        <v>197.66</v>
      </c>
    </row>
    <row r="78" spans="1:11">
      <c r="A78" s="137"/>
      <c r="B78" s="829" t="s">
        <v>323</v>
      </c>
      <c r="C78" s="829"/>
      <c r="D78" s="829"/>
      <c r="E78" s="829"/>
      <c r="F78" s="830"/>
      <c r="G78" s="167"/>
      <c r="H78" s="210">
        <v>26.38</v>
      </c>
      <c r="I78" s="175" t="s">
        <v>17</v>
      </c>
      <c r="J78" s="175" t="s">
        <v>17</v>
      </c>
      <c r="K78" s="178">
        <v>26.38</v>
      </c>
    </row>
    <row r="79" spans="1:11">
      <c r="A79" s="137"/>
      <c r="B79" s="829" t="s">
        <v>183</v>
      </c>
      <c r="C79" s="829"/>
      <c r="D79" s="829"/>
      <c r="E79" s="829"/>
      <c r="F79" s="830"/>
      <c r="G79" s="167"/>
      <c r="H79" s="210">
        <v>61.63</v>
      </c>
      <c r="I79" s="179">
        <v>13.06</v>
      </c>
      <c r="J79" s="175" t="s">
        <v>17</v>
      </c>
      <c r="K79" s="178">
        <f>H79+I79</f>
        <v>74.69</v>
      </c>
    </row>
    <row r="80" spans="1:11">
      <c r="A80" s="137"/>
      <c r="B80" s="829" t="s">
        <v>324</v>
      </c>
      <c r="C80" s="829"/>
      <c r="D80" s="829"/>
      <c r="E80" s="829"/>
      <c r="F80" s="830"/>
      <c r="G80" s="167"/>
      <c r="H80" s="210">
        <v>1.1599999999999999</v>
      </c>
      <c r="I80" s="175" t="s">
        <v>17</v>
      </c>
      <c r="J80" s="175" t="s">
        <v>17</v>
      </c>
      <c r="K80" s="178">
        <v>1.1599999999999999</v>
      </c>
    </row>
    <row r="81" spans="1:11">
      <c r="A81" s="137"/>
      <c r="B81" s="829" t="s">
        <v>325</v>
      </c>
      <c r="C81" s="829"/>
      <c r="D81" s="829"/>
      <c r="E81" s="829"/>
      <c r="F81" s="830"/>
      <c r="G81" s="167"/>
      <c r="H81" s="210">
        <v>26.01</v>
      </c>
      <c r="I81" s="175" t="s">
        <v>17</v>
      </c>
      <c r="J81" s="175" t="s">
        <v>17</v>
      </c>
      <c r="K81" s="178">
        <v>26.01</v>
      </c>
    </row>
    <row r="82" spans="1:11">
      <c r="A82" s="137"/>
      <c r="B82" s="829" t="s">
        <v>180</v>
      </c>
      <c r="C82" s="829"/>
      <c r="D82" s="829"/>
      <c r="E82" s="829"/>
      <c r="F82" s="830"/>
      <c r="G82" s="167"/>
      <c r="H82" s="210">
        <v>104.76</v>
      </c>
      <c r="I82" s="175" t="s">
        <v>17</v>
      </c>
      <c r="J82" s="175" t="s">
        <v>17</v>
      </c>
      <c r="K82" s="178">
        <v>104.76</v>
      </c>
    </row>
    <row r="83" spans="1:11">
      <c r="A83" s="137"/>
      <c r="B83" s="829" t="s">
        <v>326</v>
      </c>
      <c r="C83" s="829"/>
      <c r="D83" s="829"/>
      <c r="E83" s="829"/>
      <c r="F83" s="830"/>
      <c r="G83" s="167"/>
      <c r="H83" s="210">
        <v>173.1</v>
      </c>
      <c r="I83" s="179">
        <v>24.4</v>
      </c>
      <c r="J83" s="175" t="s">
        <v>17</v>
      </c>
      <c r="K83" s="178">
        <f>H83+I83</f>
        <v>197.5</v>
      </c>
    </row>
    <row r="84" spans="1:11">
      <c r="A84" s="137"/>
      <c r="B84" s="831" t="s">
        <v>327</v>
      </c>
      <c r="C84" s="832"/>
      <c r="D84" s="832"/>
      <c r="E84" s="832"/>
      <c r="F84" s="832"/>
      <c r="G84" s="842"/>
      <c r="H84" s="210">
        <v>10.07</v>
      </c>
      <c r="I84" s="175" t="s">
        <v>17</v>
      </c>
      <c r="J84" s="175" t="s">
        <v>17</v>
      </c>
      <c r="K84" s="211">
        <v>10.07</v>
      </c>
    </row>
    <row r="85" spans="1:11">
      <c r="A85" s="137"/>
      <c r="B85" s="829" t="s">
        <v>328</v>
      </c>
      <c r="C85" s="829"/>
      <c r="D85" s="829"/>
      <c r="E85" s="829"/>
      <c r="F85" s="830"/>
      <c r="G85" s="167"/>
      <c r="H85" s="210">
        <v>14.87</v>
      </c>
      <c r="I85" s="179" t="s">
        <v>17</v>
      </c>
      <c r="J85" s="179" t="s">
        <v>17</v>
      </c>
      <c r="K85" s="178">
        <v>14.87</v>
      </c>
    </row>
    <row r="86" spans="1:11">
      <c r="A86" s="137"/>
      <c r="B86" s="829" t="s">
        <v>329</v>
      </c>
      <c r="C86" s="829"/>
      <c r="D86" s="829"/>
      <c r="E86" s="829"/>
      <c r="F86" s="830"/>
      <c r="G86" s="167"/>
      <c r="H86" s="212">
        <v>7.31</v>
      </c>
      <c r="I86" s="179">
        <v>110.42</v>
      </c>
      <c r="J86" s="175" t="s">
        <v>17</v>
      </c>
      <c r="K86" s="178">
        <f>H86+I86</f>
        <v>117.73</v>
      </c>
    </row>
    <row r="87" spans="1:11" s="248" customFormat="1">
      <c r="A87" s="135" t="s">
        <v>330</v>
      </c>
      <c r="B87" s="827" t="s">
        <v>331</v>
      </c>
      <c r="C87" s="827"/>
      <c r="D87" s="827"/>
      <c r="E87" s="827"/>
      <c r="F87" s="828"/>
      <c r="G87" s="172"/>
      <c r="H87" s="209">
        <v>223.21</v>
      </c>
      <c r="I87" s="173">
        <v>0.74</v>
      </c>
      <c r="J87" s="174" t="s">
        <v>17</v>
      </c>
      <c r="K87" s="178">
        <f>H87+I87</f>
        <v>223.95000000000002</v>
      </c>
    </row>
    <row r="88" spans="1:11">
      <c r="A88" s="137"/>
      <c r="B88" s="829" t="s">
        <v>332</v>
      </c>
      <c r="C88" s="829"/>
      <c r="D88" s="829"/>
      <c r="E88" s="829"/>
      <c r="F88" s="830"/>
      <c r="G88" s="167"/>
      <c r="H88" s="210">
        <v>80.94</v>
      </c>
      <c r="I88" s="175" t="s">
        <v>17</v>
      </c>
      <c r="J88" s="175" t="s">
        <v>17</v>
      </c>
      <c r="K88" s="211">
        <v>80.94</v>
      </c>
    </row>
    <row r="89" spans="1:11">
      <c r="A89" s="137"/>
      <c r="B89" s="829" t="s">
        <v>333</v>
      </c>
      <c r="C89" s="829"/>
      <c r="D89" s="829"/>
      <c r="E89" s="829"/>
      <c r="F89" s="830"/>
      <c r="G89" s="167"/>
      <c r="H89" s="210">
        <v>85.79</v>
      </c>
      <c r="I89" s="175" t="s">
        <v>17</v>
      </c>
      <c r="J89" s="175" t="s">
        <v>17</v>
      </c>
      <c r="K89" s="211">
        <v>85.79</v>
      </c>
    </row>
    <row r="90" spans="1:11">
      <c r="A90" s="137"/>
      <c r="B90" s="831" t="s">
        <v>334</v>
      </c>
      <c r="C90" s="832"/>
      <c r="D90" s="832"/>
      <c r="E90" s="832"/>
      <c r="F90" s="832"/>
      <c r="G90" s="167"/>
      <c r="H90" s="210">
        <v>3.8</v>
      </c>
      <c r="I90" s="175" t="s">
        <v>17</v>
      </c>
      <c r="J90" s="175" t="s">
        <v>17</v>
      </c>
      <c r="K90" s="211">
        <v>3.8</v>
      </c>
    </row>
    <row r="91" spans="1:11">
      <c r="A91" s="137"/>
      <c r="B91" s="829" t="s">
        <v>335</v>
      </c>
      <c r="C91" s="829"/>
      <c r="D91" s="829"/>
      <c r="E91" s="829"/>
      <c r="F91" s="830"/>
      <c r="G91" s="167"/>
      <c r="H91" s="210">
        <v>52.68</v>
      </c>
      <c r="I91" s="130">
        <v>0.74</v>
      </c>
      <c r="J91" s="175" t="s">
        <v>17</v>
      </c>
      <c r="K91" s="211">
        <f>H91+I91</f>
        <v>53.42</v>
      </c>
    </row>
    <row r="92" spans="1:11" s="248" customFormat="1">
      <c r="A92" s="135" t="s">
        <v>336</v>
      </c>
      <c r="B92" s="827" t="s">
        <v>337</v>
      </c>
      <c r="C92" s="827"/>
      <c r="D92" s="827"/>
      <c r="E92" s="827"/>
      <c r="F92" s="828"/>
      <c r="G92" s="172"/>
      <c r="H92" s="209">
        <v>60</v>
      </c>
      <c r="I92" s="176" t="s">
        <v>17</v>
      </c>
      <c r="J92" s="174" t="s">
        <v>17</v>
      </c>
      <c r="K92" s="178">
        <v>60</v>
      </c>
    </row>
    <row r="93" spans="1:11">
      <c r="A93" s="137"/>
      <c r="B93" s="831" t="s">
        <v>337</v>
      </c>
      <c r="C93" s="832"/>
      <c r="D93" s="832"/>
      <c r="E93" s="832"/>
      <c r="F93" s="832"/>
      <c r="G93" s="842"/>
      <c r="H93" s="210">
        <v>60</v>
      </c>
      <c r="I93" s="130" t="s">
        <v>17</v>
      </c>
      <c r="J93" s="175" t="s">
        <v>17</v>
      </c>
      <c r="K93" s="178">
        <v>60</v>
      </c>
    </row>
    <row r="94" spans="1:11" s="248" customFormat="1">
      <c r="A94" s="135" t="s">
        <v>338</v>
      </c>
      <c r="B94" s="827" t="s">
        <v>339</v>
      </c>
      <c r="C94" s="827"/>
      <c r="D94" s="827"/>
      <c r="E94" s="827"/>
      <c r="F94" s="828"/>
      <c r="G94" s="172"/>
      <c r="H94" s="209">
        <v>14.89</v>
      </c>
      <c r="I94" s="176">
        <v>10.31</v>
      </c>
      <c r="J94" s="174" t="s">
        <v>17</v>
      </c>
      <c r="K94" s="178">
        <f>H94+I94</f>
        <v>25.200000000000003</v>
      </c>
    </row>
    <row r="95" spans="1:11">
      <c r="A95" s="137"/>
      <c r="B95" s="829" t="s">
        <v>340</v>
      </c>
      <c r="C95" s="829"/>
      <c r="D95" s="829"/>
      <c r="E95" s="829"/>
      <c r="F95" s="830"/>
      <c r="G95" s="167"/>
      <c r="H95" s="210">
        <v>14.89</v>
      </c>
      <c r="I95" s="130">
        <v>10.31</v>
      </c>
      <c r="J95" s="175" t="s">
        <v>17</v>
      </c>
      <c r="K95" s="178">
        <f>H95+I95</f>
        <v>25.200000000000003</v>
      </c>
    </row>
    <row r="96" spans="1:11" s="247" customFormat="1">
      <c r="A96" s="135" t="s">
        <v>341</v>
      </c>
      <c r="B96" s="827" t="s">
        <v>342</v>
      </c>
      <c r="C96" s="827"/>
      <c r="D96" s="827"/>
      <c r="E96" s="827"/>
      <c r="F96" s="828"/>
      <c r="G96" s="167"/>
      <c r="H96" s="209">
        <v>775.43</v>
      </c>
      <c r="I96" s="173">
        <v>65.48</v>
      </c>
      <c r="J96" s="174" t="s">
        <v>17</v>
      </c>
      <c r="K96" s="178">
        <f>H96+I96</f>
        <v>840.91</v>
      </c>
    </row>
    <row r="97" spans="1:11">
      <c r="A97" s="137"/>
      <c r="B97" s="829" t="s">
        <v>343</v>
      </c>
      <c r="C97" s="829"/>
      <c r="D97" s="829"/>
      <c r="E97" s="829"/>
      <c r="F97" s="830"/>
      <c r="G97" s="167"/>
      <c r="H97" s="210">
        <v>775.43</v>
      </c>
      <c r="I97" s="179">
        <v>65.48</v>
      </c>
      <c r="J97" s="175" t="s">
        <v>17</v>
      </c>
      <c r="K97" s="178">
        <f>H97+I97</f>
        <v>840.91</v>
      </c>
    </row>
    <row r="98" spans="1:11">
      <c r="A98" s="137"/>
      <c r="B98" s="829" t="s">
        <v>344</v>
      </c>
      <c r="C98" s="829"/>
      <c r="D98" s="829"/>
      <c r="E98" s="829"/>
      <c r="F98" s="830"/>
      <c r="G98" s="167"/>
      <c r="H98" s="210" t="s">
        <v>17</v>
      </c>
      <c r="I98" s="175" t="s">
        <v>17</v>
      </c>
      <c r="J98" s="175" t="s">
        <v>17</v>
      </c>
      <c r="K98" s="174" t="s">
        <v>17</v>
      </c>
    </row>
    <row r="99" spans="1:11">
      <c r="A99" s="135" t="s">
        <v>194</v>
      </c>
      <c r="B99" s="827" t="s">
        <v>345</v>
      </c>
      <c r="C99" s="827"/>
      <c r="D99" s="827"/>
      <c r="E99" s="827"/>
      <c r="F99" s="828"/>
      <c r="G99" s="172"/>
      <c r="H99" s="209">
        <v>71.62</v>
      </c>
      <c r="I99" s="174" t="s">
        <v>17</v>
      </c>
      <c r="J99" s="174" t="s">
        <v>17</v>
      </c>
      <c r="K99" s="178">
        <v>71.62</v>
      </c>
    </row>
    <row r="100" spans="1:11">
      <c r="A100" s="137"/>
      <c r="B100" s="829" t="s">
        <v>346</v>
      </c>
      <c r="C100" s="829"/>
      <c r="D100" s="829"/>
      <c r="E100" s="829"/>
      <c r="F100" s="830"/>
      <c r="G100" s="167"/>
      <c r="H100" s="210">
        <v>63.77</v>
      </c>
      <c r="I100" s="213"/>
      <c r="J100" s="213" t="s">
        <v>17</v>
      </c>
      <c r="K100" s="178">
        <v>63.77</v>
      </c>
    </row>
    <row r="101" spans="1:11">
      <c r="A101" s="137"/>
      <c r="B101" s="829" t="s">
        <v>347</v>
      </c>
      <c r="C101" s="829"/>
      <c r="D101" s="829"/>
      <c r="E101" s="829"/>
      <c r="F101" s="830"/>
      <c r="G101" s="167"/>
      <c r="H101" s="210">
        <v>1.1000000000000001</v>
      </c>
      <c r="I101" s="213" t="s">
        <v>17</v>
      </c>
      <c r="J101" s="213" t="s">
        <v>17</v>
      </c>
      <c r="K101" s="178">
        <v>1.1000000000000001</v>
      </c>
    </row>
    <row r="102" spans="1:11">
      <c r="A102" s="191"/>
      <c r="B102" s="191"/>
      <c r="C102" s="214"/>
      <c r="D102" s="191"/>
      <c r="E102" s="214"/>
      <c r="F102" s="191"/>
      <c r="G102" s="215"/>
      <c r="H102" s="216"/>
      <c r="I102" s="217"/>
      <c r="J102" s="217"/>
      <c r="K102" s="194"/>
    </row>
    <row r="103" spans="1:11">
      <c r="A103" s="191"/>
      <c r="B103" s="191"/>
      <c r="C103" s="214"/>
      <c r="D103" s="191"/>
      <c r="E103" s="214"/>
      <c r="F103" s="191"/>
      <c r="G103" s="215"/>
      <c r="H103" s="216"/>
      <c r="I103" s="217"/>
      <c r="J103" s="217"/>
      <c r="K103" s="194"/>
    </row>
    <row r="104" spans="1:11">
      <c r="A104" s="191"/>
      <c r="B104" s="191"/>
      <c r="C104" s="214"/>
      <c r="D104" s="191"/>
      <c r="E104" s="214"/>
      <c r="F104" s="191"/>
      <c r="G104" s="215"/>
      <c r="H104" s="216"/>
      <c r="I104" s="217"/>
      <c r="J104" s="217"/>
      <c r="K104" s="194"/>
    </row>
    <row r="105" spans="1:11">
      <c r="A105" s="191"/>
      <c r="B105" s="191"/>
      <c r="C105" s="214"/>
      <c r="D105" s="191"/>
      <c r="E105" s="214"/>
      <c r="F105" s="191"/>
      <c r="G105" s="215"/>
      <c r="H105" s="216"/>
      <c r="I105" s="217"/>
      <c r="J105" s="217"/>
      <c r="K105" s="194"/>
    </row>
    <row r="106" spans="1:11">
      <c r="A106" s="191"/>
      <c r="B106" s="191"/>
      <c r="C106" s="214"/>
      <c r="D106" s="191"/>
      <c r="E106" s="214"/>
      <c r="F106" s="191"/>
      <c r="G106" s="215"/>
      <c r="H106" s="216"/>
      <c r="I106" s="217"/>
      <c r="J106" s="217"/>
      <c r="K106" s="194"/>
    </row>
    <row r="107" spans="1:11">
      <c r="A107" s="191"/>
      <c r="B107" s="191"/>
      <c r="C107" s="214"/>
      <c r="D107" s="191"/>
      <c r="E107" s="214"/>
      <c r="F107" s="191"/>
      <c r="G107" s="215"/>
      <c r="H107" s="216"/>
      <c r="I107" s="217"/>
      <c r="J107" s="217"/>
      <c r="K107" s="194"/>
    </row>
    <row r="108" spans="1:11">
      <c r="A108" s="834" t="s">
        <v>348</v>
      </c>
      <c r="B108" s="834"/>
      <c r="C108" s="834"/>
      <c r="D108" s="834"/>
      <c r="E108" s="834"/>
      <c r="F108" s="834"/>
      <c r="G108" s="834"/>
      <c r="H108" s="160"/>
      <c r="I108" s="835" t="s">
        <v>248</v>
      </c>
      <c r="J108" s="835"/>
      <c r="K108" s="835"/>
    </row>
    <row r="109" spans="1:11" ht="78.75">
      <c r="A109" s="161"/>
      <c r="B109" s="839" t="s">
        <v>150</v>
      </c>
      <c r="C109" s="840"/>
      <c r="D109" s="840"/>
      <c r="E109" s="840"/>
      <c r="F109" s="841"/>
      <c r="G109" s="162"/>
      <c r="H109" s="208" t="s">
        <v>249</v>
      </c>
      <c r="I109" s="164" t="s">
        <v>220</v>
      </c>
      <c r="J109" s="165" t="s">
        <v>319</v>
      </c>
      <c r="K109" s="164" t="s">
        <v>251</v>
      </c>
    </row>
    <row r="110" spans="1:11">
      <c r="A110" s="218" t="s">
        <v>191</v>
      </c>
      <c r="B110" s="808" t="s">
        <v>349</v>
      </c>
      <c r="C110" s="809"/>
      <c r="D110" s="809"/>
      <c r="E110" s="809"/>
      <c r="F110" s="809"/>
      <c r="G110" s="810"/>
      <c r="H110" s="219"/>
      <c r="I110" s="176"/>
      <c r="J110" s="220"/>
      <c r="K110" s="176"/>
    </row>
    <row r="111" spans="1:11">
      <c r="A111" s="135" t="s">
        <v>194</v>
      </c>
      <c r="B111" s="827" t="s">
        <v>350</v>
      </c>
      <c r="C111" s="827"/>
      <c r="D111" s="827"/>
      <c r="E111" s="827"/>
      <c r="F111" s="828"/>
      <c r="G111" s="172"/>
      <c r="H111" s="174"/>
      <c r="I111" s="174"/>
      <c r="J111" s="174"/>
      <c r="K111" s="174"/>
    </row>
    <row r="112" spans="1:11">
      <c r="A112" s="137"/>
      <c r="B112" s="831" t="s">
        <v>351</v>
      </c>
      <c r="C112" s="832"/>
      <c r="D112" s="832"/>
      <c r="E112" s="832"/>
      <c r="F112" s="832"/>
      <c r="G112" s="842"/>
      <c r="H112" s="221">
        <v>6.75</v>
      </c>
      <c r="I112" s="213" t="s">
        <v>17</v>
      </c>
      <c r="J112" s="213" t="s">
        <v>17</v>
      </c>
      <c r="K112" s="178">
        <v>6.75</v>
      </c>
    </row>
    <row r="113" spans="1:11">
      <c r="A113" s="137"/>
      <c r="B113" s="829" t="s">
        <v>352</v>
      </c>
      <c r="C113" s="829"/>
      <c r="D113" s="829"/>
      <c r="E113" s="829"/>
      <c r="F113" s="830"/>
      <c r="G113" s="167"/>
      <c r="H113" s="175" t="s">
        <v>17</v>
      </c>
      <c r="I113" s="213" t="s">
        <v>17</v>
      </c>
      <c r="J113" s="213" t="s">
        <v>17</v>
      </c>
      <c r="K113" s="222" t="s">
        <v>17</v>
      </c>
    </row>
    <row r="114" spans="1:11">
      <c r="A114" s="181"/>
      <c r="B114" s="843" t="s">
        <v>353</v>
      </c>
      <c r="C114" s="843"/>
      <c r="D114" s="843"/>
      <c r="E114" s="843"/>
      <c r="F114" s="844"/>
      <c r="G114" s="196"/>
      <c r="H114" s="175" t="s">
        <v>17</v>
      </c>
      <c r="I114" s="213" t="s">
        <v>17</v>
      </c>
      <c r="J114" s="213" t="s">
        <v>17</v>
      </c>
      <c r="K114" s="174" t="s">
        <v>17</v>
      </c>
    </row>
    <row r="115" spans="1:11">
      <c r="A115" s="135" t="s">
        <v>199</v>
      </c>
      <c r="B115" s="827" t="s">
        <v>354</v>
      </c>
      <c r="C115" s="827"/>
      <c r="D115" s="827"/>
      <c r="E115" s="827"/>
      <c r="F115" s="828"/>
      <c r="G115" s="172"/>
      <c r="H115" s="223">
        <v>524.65</v>
      </c>
      <c r="I115" s="173">
        <v>445.3</v>
      </c>
      <c r="J115" s="175" t="s">
        <v>17</v>
      </c>
      <c r="K115" s="178">
        <f>H115+I115</f>
        <v>969.95</v>
      </c>
    </row>
    <row r="116" spans="1:11">
      <c r="A116" s="137"/>
      <c r="B116" s="829" t="s">
        <v>355</v>
      </c>
      <c r="C116" s="829"/>
      <c r="D116" s="829"/>
      <c r="E116" s="829"/>
      <c r="F116" s="830"/>
      <c r="G116" s="167"/>
      <c r="H116" s="210">
        <v>9.9</v>
      </c>
      <c r="I116" s="130">
        <v>0.6</v>
      </c>
      <c r="J116" s="175" t="s">
        <v>17</v>
      </c>
      <c r="K116" s="178">
        <f t="shared" ref="K116:K118" si="0">H116+I116</f>
        <v>10.5</v>
      </c>
    </row>
    <row r="117" spans="1:11">
      <c r="A117" s="137"/>
      <c r="B117" s="829" t="s">
        <v>356</v>
      </c>
      <c r="C117" s="829"/>
      <c r="D117" s="829"/>
      <c r="E117" s="829"/>
      <c r="F117" s="830"/>
      <c r="G117" s="167"/>
      <c r="H117" s="210">
        <v>495.19</v>
      </c>
      <c r="I117" s="130">
        <v>441.2</v>
      </c>
      <c r="J117" s="175" t="s">
        <v>17</v>
      </c>
      <c r="K117" s="178">
        <f t="shared" si="0"/>
        <v>936.39</v>
      </c>
    </row>
    <row r="118" spans="1:11">
      <c r="A118" s="137"/>
      <c r="B118" s="829" t="s">
        <v>357</v>
      </c>
      <c r="C118" s="829"/>
      <c r="D118" s="829"/>
      <c r="E118" s="829"/>
      <c r="F118" s="830"/>
      <c r="G118" s="167"/>
      <c r="H118" s="210">
        <v>18.64</v>
      </c>
      <c r="I118" s="130">
        <v>3.5</v>
      </c>
      <c r="J118" s="175" t="s">
        <v>17</v>
      </c>
      <c r="K118" s="178">
        <f t="shared" si="0"/>
        <v>22.14</v>
      </c>
    </row>
    <row r="119" spans="1:11">
      <c r="A119" s="137"/>
      <c r="B119" s="831" t="s">
        <v>358</v>
      </c>
      <c r="C119" s="832"/>
      <c r="D119" s="832"/>
      <c r="E119" s="832"/>
      <c r="F119" s="832"/>
      <c r="G119" s="167"/>
      <c r="H119" s="210">
        <v>0.92</v>
      </c>
      <c r="I119" s="175" t="s">
        <v>17</v>
      </c>
      <c r="J119" s="175" t="s">
        <v>17</v>
      </c>
      <c r="K119" s="178">
        <v>0.92</v>
      </c>
    </row>
    <row r="120" spans="1:11">
      <c r="A120" s="135" t="s">
        <v>206</v>
      </c>
      <c r="B120" s="808" t="s">
        <v>359</v>
      </c>
      <c r="C120" s="809"/>
      <c r="D120" s="809"/>
      <c r="E120" s="809"/>
      <c r="F120" s="809"/>
      <c r="G120" s="167"/>
      <c r="H120" s="209">
        <v>5.34</v>
      </c>
      <c r="I120" s="174" t="s">
        <v>17</v>
      </c>
      <c r="J120" s="174" t="s">
        <v>17</v>
      </c>
      <c r="K120" s="178">
        <v>5.34</v>
      </c>
    </row>
    <row r="121" spans="1:11">
      <c r="A121" s="137"/>
      <c r="B121" s="831" t="s">
        <v>360</v>
      </c>
      <c r="C121" s="832"/>
      <c r="D121" s="832"/>
      <c r="E121" s="832"/>
      <c r="F121" s="832"/>
      <c r="G121" s="167"/>
      <c r="H121" s="210">
        <v>5.34</v>
      </c>
      <c r="I121" s="175" t="s">
        <v>17</v>
      </c>
      <c r="J121" s="175" t="s">
        <v>17</v>
      </c>
      <c r="K121" s="178">
        <v>5.34</v>
      </c>
    </row>
    <row r="122" spans="1:11">
      <c r="A122" s="135" t="s">
        <v>361</v>
      </c>
      <c r="B122" s="827" t="s">
        <v>362</v>
      </c>
      <c r="C122" s="827"/>
      <c r="D122" s="827"/>
      <c r="E122" s="827"/>
      <c r="F122" s="828"/>
      <c r="G122" s="172"/>
      <c r="H122" s="209">
        <v>10.77</v>
      </c>
      <c r="I122" s="174" t="s">
        <v>17</v>
      </c>
      <c r="J122" s="174" t="s">
        <v>17</v>
      </c>
      <c r="K122" s="178">
        <v>10.77</v>
      </c>
    </row>
    <row r="123" spans="1:11">
      <c r="A123" s="137"/>
      <c r="B123" s="829" t="s">
        <v>363</v>
      </c>
      <c r="C123" s="829"/>
      <c r="D123" s="829"/>
      <c r="E123" s="829"/>
      <c r="F123" s="830"/>
      <c r="G123" s="167"/>
      <c r="H123" s="210">
        <v>8.68</v>
      </c>
      <c r="I123" s="175" t="s">
        <v>17</v>
      </c>
      <c r="J123" s="175" t="s">
        <v>17</v>
      </c>
      <c r="K123" s="178">
        <v>8.68</v>
      </c>
    </row>
    <row r="124" spans="1:11">
      <c r="A124" s="137"/>
      <c r="B124" s="831" t="s">
        <v>364</v>
      </c>
      <c r="C124" s="832"/>
      <c r="D124" s="832"/>
      <c r="E124" s="832"/>
      <c r="F124" s="832"/>
      <c r="G124" s="167"/>
      <c r="H124" s="210">
        <v>2.09</v>
      </c>
      <c r="I124" s="175" t="s">
        <v>17</v>
      </c>
      <c r="J124" s="175" t="s">
        <v>17</v>
      </c>
      <c r="K124" s="178">
        <v>2.09</v>
      </c>
    </row>
    <row r="125" spans="1:11">
      <c r="A125" s="137"/>
      <c r="B125" s="831" t="s">
        <v>365</v>
      </c>
      <c r="C125" s="832"/>
      <c r="D125" s="832"/>
      <c r="E125" s="832"/>
      <c r="F125" s="832"/>
      <c r="G125" s="845"/>
      <c r="H125" s="210" t="s">
        <v>17</v>
      </c>
      <c r="I125" s="175" t="s">
        <v>17</v>
      </c>
      <c r="J125" s="175" t="s">
        <v>17</v>
      </c>
      <c r="K125" s="178" t="s">
        <v>17</v>
      </c>
    </row>
    <row r="126" spans="1:11" s="248" customFormat="1">
      <c r="A126" s="135"/>
      <c r="B126" s="827" t="s">
        <v>366</v>
      </c>
      <c r="C126" s="827"/>
      <c r="D126" s="827"/>
      <c r="E126" s="827"/>
      <c r="F126" s="828"/>
      <c r="G126" s="172"/>
      <c r="H126" s="209">
        <v>70.72</v>
      </c>
      <c r="I126" s="176">
        <v>151.54</v>
      </c>
      <c r="J126" s="174" t="s">
        <v>17</v>
      </c>
      <c r="K126" s="178">
        <f>H126+I126</f>
        <v>222.26</v>
      </c>
    </row>
    <row r="127" spans="1:11">
      <c r="A127" s="137"/>
      <c r="B127" s="829" t="s">
        <v>367</v>
      </c>
      <c r="C127" s="829"/>
      <c r="D127" s="829"/>
      <c r="E127" s="829"/>
      <c r="F127" s="830"/>
      <c r="G127" s="224"/>
      <c r="H127" s="210">
        <v>14.83</v>
      </c>
      <c r="I127" s="175" t="s">
        <v>17</v>
      </c>
      <c r="J127" s="175" t="s">
        <v>17</v>
      </c>
      <c r="K127" s="178">
        <v>14.83</v>
      </c>
    </row>
    <row r="128" spans="1:11">
      <c r="A128" s="137"/>
      <c r="B128" s="829" t="s">
        <v>368</v>
      </c>
      <c r="C128" s="829"/>
      <c r="D128" s="829"/>
      <c r="E128" s="829"/>
      <c r="F128" s="830"/>
      <c r="G128" s="167"/>
      <c r="H128" s="210">
        <v>11.71</v>
      </c>
      <c r="I128" s="130">
        <v>1.54</v>
      </c>
      <c r="J128" s="175" t="s">
        <v>17</v>
      </c>
      <c r="K128" s="178">
        <f>H128+I128</f>
        <v>13.25</v>
      </c>
    </row>
    <row r="129" spans="1:11">
      <c r="A129" s="137"/>
      <c r="B129" s="829" t="s">
        <v>369</v>
      </c>
      <c r="C129" s="829"/>
      <c r="D129" s="829"/>
      <c r="E129" s="829"/>
      <c r="F129" s="830"/>
      <c r="G129" s="167"/>
      <c r="H129" s="210">
        <v>14.95</v>
      </c>
      <c r="I129" s="175" t="s">
        <v>17</v>
      </c>
      <c r="J129" s="175" t="s">
        <v>17</v>
      </c>
      <c r="K129" s="178">
        <v>14.95</v>
      </c>
    </row>
    <row r="130" spans="1:11">
      <c r="A130" s="137"/>
      <c r="B130" s="829" t="s">
        <v>370</v>
      </c>
      <c r="C130" s="829"/>
      <c r="D130" s="829"/>
      <c r="E130" s="829"/>
      <c r="F130" s="830"/>
      <c r="G130" s="167"/>
      <c r="H130" s="210">
        <v>24.02</v>
      </c>
      <c r="I130" s="175" t="s">
        <v>17</v>
      </c>
      <c r="J130" s="175" t="s">
        <v>17</v>
      </c>
      <c r="K130" s="178">
        <v>24.02</v>
      </c>
    </row>
    <row r="131" spans="1:11">
      <c r="A131" s="137"/>
      <c r="B131" s="829" t="s">
        <v>371</v>
      </c>
      <c r="C131" s="829"/>
      <c r="D131" s="829"/>
      <c r="E131" s="829"/>
      <c r="F131" s="830"/>
      <c r="G131" s="167"/>
      <c r="H131" s="210">
        <v>5.21</v>
      </c>
      <c r="I131" s="175">
        <v>150</v>
      </c>
      <c r="J131" s="175" t="s">
        <v>17</v>
      </c>
      <c r="K131" s="211">
        <f>H131+I131</f>
        <v>155.21</v>
      </c>
    </row>
    <row r="132" spans="1:11" s="248" customFormat="1">
      <c r="A132" s="135"/>
      <c r="B132" s="827" t="s">
        <v>372</v>
      </c>
      <c r="C132" s="827"/>
      <c r="D132" s="827"/>
      <c r="E132" s="827"/>
      <c r="F132" s="828"/>
      <c r="G132" s="172"/>
      <c r="H132" s="209">
        <v>2360.17</v>
      </c>
      <c r="I132" s="173">
        <f>I76+I87+I94+I96+I115+I126</f>
        <v>840.66</v>
      </c>
      <c r="J132" s="176">
        <v>3.44</v>
      </c>
      <c r="K132" s="178">
        <f>H132+I132+J132</f>
        <v>3204.27</v>
      </c>
    </row>
    <row r="133" spans="1:11">
      <c r="A133" s="135" t="s">
        <v>223</v>
      </c>
      <c r="B133" s="827" t="s">
        <v>373</v>
      </c>
      <c r="C133" s="827"/>
      <c r="D133" s="827"/>
      <c r="E133" s="827"/>
      <c r="F133" s="828"/>
      <c r="G133" s="167"/>
      <c r="H133" s="174" t="s">
        <v>17</v>
      </c>
      <c r="I133" s="174" t="s">
        <v>17</v>
      </c>
      <c r="J133" s="174">
        <v>4888.6000000000004</v>
      </c>
      <c r="K133" s="174">
        <v>4888.6000000000004</v>
      </c>
    </row>
    <row r="134" spans="1:11">
      <c r="A134" s="137"/>
      <c r="B134" s="829" t="s">
        <v>374</v>
      </c>
      <c r="C134" s="829"/>
      <c r="D134" s="829"/>
      <c r="E134" s="829"/>
      <c r="F134" s="830"/>
      <c r="G134" s="167"/>
      <c r="H134" s="175" t="s">
        <v>17</v>
      </c>
      <c r="I134" s="175" t="s">
        <v>17</v>
      </c>
      <c r="J134" s="130">
        <v>4860.91</v>
      </c>
      <c r="K134" s="176">
        <v>4860.91</v>
      </c>
    </row>
    <row r="135" spans="1:11">
      <c r="A135" s="137"/>
      <c r="B135" s="831" t="s">
        <v>375</v>
      </c>
      <c r="C135" s="832"/>
      <c r="D135" s="832"/>
      <c r="E135" s="832"/>
      <c r="F135" s="832"/>
      <c r="G135" s="842"/>
      <c r="H135" s="175" t="s">
        <v>17</v>
      </c>
      <c r="I135" s="175" t="s">
        <v>17</v>
      </c>
      <c r="J135" s="130">
        <v>27.69</v>
      </c>
      <c r="K135" s="176">
        <v>27.69</v>
      </c>
    </row>
    <row r="136" spans="1:11">
      <c r="A136" s="137"/>
      <c r="B136" s="827" t="s">
        <v>376</v>
      </c>
      <c r="C136" s="827"/>
      <c r="D136" s="827"/>
      <c r="E136" s="827"/>
      <c r="F136" s="828"/>
      <c r="G136" s="167"/>
      <c r="H136" s="174" t="s">
        <v>17</v>
      </c>
      <c r="I136" s="174" t="s">
        <v>17</v>
      </c>
      <c r="J136" s="174">
        <v>4888.6000000000004</v>
      </c>
      <c r="K136" s="174">
        <v>4888.6000000000004</v>
      </c>
    </row>
    <row r="137" spans="1:11">
      <c r="A137" s="135" t="s">
        <v>239</v>
      </c>
      <c r="B137" s="827" t="s">
        <v>377</v>
      </c>
      <c r="C137" s="827"/>
      <c r="D137" s="827"/>
      <c r="E137" s="827"/>
      <c r="F137" s="828"/>
      <c r="G137" s="167"/>
      <c r="H137" s="174" t="s">
        <v>17</v>
      </c>
      <c r="I137" s="174" t="s">
        <v>17</v>
      </c>
      <c r="J137" s="173" t="s">
        <v>17</v>
      </c>
      <c r="K137" s="173" t="s">
        <v>17</v>
      </c>
    </row>
    <row r="138" spans="1:11">
      <c r="A138" s="135"/>
      <c r="B138" s="848" t="s">
        <v>378</v>
      </c>
      <c r="C138" s="849"/>
      <c r="D138" s="849"/>
      <c r="E138" s="849"/>
      <c r="F138" s="849"/>
      <c r="G138" s="850"/>
      <c r="H138" s="174" t="s">
        <v>17</v>
      </c>
      <c r="I138" s="174" t="s">
        <v>17</v>
      </c>
      <c r="J138" s="173" t="s">
        <v>17</v>
      </c>
      <c r="K138" s="173" t="s">
        <v>17</v>
      </c>
    </row>
    <row r="139" spans="1:11">
      <c r="A139" s="137"/>
      <c r="B139" s="829" t="s">
        <v>379</v>
      </c>
      <c r="C139" s="829"/>
      <c r="D139" s="829"/>
      <c r="E139" s="829"/>
      <c r="F139" s="830"/>
      <c r="G139" s="167"/>
      <c r="H139" s="175" t="s">
        <v>17</v>
      </c>
      <c r="I139" s="175" t="s">
        <v>17</v>
      </c>
      <c r="J139" s="179">
        <v>2.02</v>
      </c>
      <c r="K139" s="173">
        <v>2.02</v>
      </c>
    </row>
    <row r="140" spans="1:11">
      <c r="A140" s="137"/>
      <c r="B140" s="829" t="s">
        <v>380</v>
      </c>
      <c r="C140" s="829"/>
      <c r="D140" s="829"/>
      <c r="E140" s="829"/>
      <c r="F140" s="830"/>
      <c r="G140" s="167"/>
      <c r="H140" s="175" t="s">
        <v>17</v>
      </c>
      <c r="I140" s="175" t="s">
        <v>17</v>
      </c>
      <c r="J140" s="175">
        <v>19.52</v>
      </c>
      <c r="K140" s="174">
        <v>19.52</v>
      </c>
    </row>
    <row r="141" spans="1:11">
      <c r="A141" s="137"/>
      <c r="B141" s="827" t="s">
        <v>381</v>
      </c>
      <c r="C141" s="827"/>
      <c r="D141" s="827"/>
      <c r="E141" s="827"/>
      <c r="F141" s="828"/>
      <c r="G141" s="167"/>
      <c r="H141" s="174" t="s">
        <v>17</v>
      </c>
      <c r="I141" s="174" t="s">
        <v>17</v>
      </c>
      <c r="J141" s="173">
        <v>24.98</v>
      </c>
      <c r="K141" s="173">
        <v>24.98</v>
      </c>
    </row>
    <row r="142" spans="1:11">
      <c r="A142" s="137"/>
      <c r="B142" s="808" t="s">
        <v>382</v>
      </c>
      <c r="C142" s="809"/>
      <c r="D142" s="809"/>
      <c r="E142" s="809"/>
      <c r="F142" s="809"/>
      <c r="G142" s="810"/>
      <c r="H142" s="176">
        <v>10836.96</v>
      </c>
      <c r="I142" s="225">
        <v>1253.78</v>
      </c>
      <c r="J142" s="176">
        <v>4913.58</v>
      </c>
      <c r="K142" s="173">
        <f>J142+I142+H142</f>
        <v>17004.32</v>
      </c>
    </row>
    <row r="143" spans="1:11" s="254" customFormat="1">
      <c r="A143" s="191"/>
      <c r="B143" s="226"/>
      <c r="C143" s="226"/>
      <c r="D143" s="226"/>
      <c r="E143" s="226"/>
      <c r="F143" s="226"/>
      <c r="G143" s="226"/>
      <c r="H143" s="194"/>
      <c r="I143" s="194"/>
      <c r="J143" s="194"/>
      <c r="K143" s="207"/>
    </row>
    <row r="144" spans="1:11">
      <c r="A144" s="846" t="s">
        <v>383</v>
      </c>
      <c r="B144" s="846"/>
      <c r="C144" s="846"/>
      <c r="D144" s="846"/>
      <c r="E144" s="846"/>
      <c r="H144" s="835" t="s">
        <v>248</v>
      </c>
      <c r="I144" s="835"/>
      <c r="J144" s="835"/>
      <c r="K144" s="835"/>
    </row>
    <row r="145" spans="1:11">
      <c r="A145" s="840" t="s">
        <v>384</v>
      </c>
      <c r="B145" s="840"/>
      <c r="C145" s="840" t="s">
        <v>72</v>
      </c>
      <c r="D145" s="840"/>
      <c r="E145" s="840"/>
      <c r="F145" s="840" t="s">
        <v>73</v>
      </c>
      <c r="G145" s="840"/>
      <c r="H145" s="840"/>
      <c r="I145" s="847" t="s">
        <v>385</v>
      </c>
      <c r="J145" s="847"/>
      <c r="K145" s="847"/>
    </row>
    <row r="146" spans="1:11">
      <c r="A146" s="852"/>
      <c r="B146" s="853"/>
      <c r="C146" s="228" t="s">
        <v>249</v>
      </c>
      <c r="D146" s="228" t="s">
        <v>220</v>
      </c>
      <c r="E146" s="228" t="s">
        <v>251</v>
      </c>
      <c r="F146" s="228" t="s">
        <v>249</v>
      </c>
      <c r="G146" s="228" t="s">
        <v>220</v>
      </c>
      <c r="H146" s="229" t="s">
        <v>251</v>
      </c>
      <c r="I146" s="229" t="s">
        <v>249</v>
      </c>
      <c r="J146" s="229" t="s">
        <v>220</v>
      </c>
      <c r="K146" s="229" t="s">
        <v>251</v>
      </c>
    </row>
    <row r="147" spans="1:11">
      <c r="A147" s="854" t="s">
        <v>386</v>
      </c>
      <c r="B147" s="854"/>
      <c r="C147" s="129">
        <v>3296.0275281999998</v>
      </c>
      <c r="D147" s="230" t="s">
        <v>17</v>
      </c>
      <c r="E147" s="127">
        <v>3296.0275281999998</v>
      </c>
      <c r="F147" s="175">
        <v>3290.72</v>
      </c>
      <c r="G147" s="230" t="s">
        <v>17</v>
      </c>
      <c r="H147" s="174">
        <v>3290.72</v>
      </c>
      <c r="I147" s="175">
        <v>3072.16</v>
      </c>
      <c r="J147" s="175" t="s">
        <v>17</v>
      </c>
      <c r="K147" s="231">
        <v>3072.16</v>
      </c>
    </row>
    <row r="148" spans="1:11">
      <c r="A148" s="855" t="s">
        <v>387</v>
      </c>
      <c r="B148" s="856"/>
      <c r="C148" s="129">
        <v>235.6</v>
      </c>
      <c r="D148" s="230" t="s">
        <v>17</v>
      </c>
      <c r="E148" s="127">
        <v>235.6</v>
      </c>
      <c r="F148" s="175">
        <v>226.52</v>
      </c>
      <c r="G148" s="230" t="s">
        <v>17</v>
      </c>
      <c r="H148" s="174">
        <v>226.52</v>
      </c>
      <c r="I148" s="175">
        <v>208.53</v>
      </c>
      <c r="J148" s="175" t="s">
        <v>17</v>
      </c>
      <c r="K148" s="232">
        <v>208.53</v>
      </c>
    </row>
    <row r="149" spans="1:11">
      <c r="A149" s="854" t="s">
        <v>388</v>
      </c>
      <c r="B149" s="854"/>
      <c r="C149" s="129">
        <v>1994.5918694</v>
      </c>
      <c r="D149" s="116" t="s">
        <v>17</v>
      </c>
      <c r="E149" s="127">
        <v>1994.5918694</v>
      </c>
      <c r="F149" s="129">
        <v>1833.86</v>
      </c>
      <c r="G149" s="116" t="s">
        <v>17</v>
      </c>
      <c r="H149" s="127">
        <v>1833.86</v>
      </c>
      <c r="I149" s="129">
        <v>1331.25</v>
      </c>
      <c r="J149" s="129" t="s">
        <v>17</v>
      </c>
      <c r="K149" s="233">
        <v>1331.25</v>
      </c>
    </row>
    <row r="150" spans="1:11">
      <c r="A150" s="831" t="s">
        <v>389</v>
      </c>
      <c r="B150" s="842"/>
      <c r="C150" s="129">
        <v>95.945604399999993</v>
      </c>
      <c r="D150" s="116" t="s">
        <v>17</v>
      </c>
      <c r="E150" s="127">
        <v>95.945604399999993</v>
      </c>
      <c r="F150" s="129">
        <v>69.760000000000005</v>
      </c>
      <c r="G150" s="116" t="s">
        <v>17</v>
      </c>
      <c r="H150" s="127">
        <v>69.760000000000005</v>
      </c>
      <c r="I150" s="129">
        <v>66.56</v>
      </c>
      <c r="J150" s="129" t="s">
        <v>17</v>
      </c>
      <c r="K150" s="234">
        <v>66.56</v>
      </c>
    </row>
    <row r="151" spans="1:11">
      <c r="A151" s="831" t="s">
        <v>390</v>
      </c>
      <c r="B151" s="842"/>
      <c r="C151" s="129">
        <v>46.791486399999997</v>
      </c>
      <c r="D151" s="116" t="s">
        <v>17</v>
      </c>
      <c r="E151" s="127">
        <v>46.791486399999997</v>
      </c>
      <c r="F151" s="129">
        <v>21.62</v>
      </c>
      <c r="G151" s="116" t="s">
        <v>17</v>
      </c>
      <c r="H151" s="127">
        <v>21.62</v>
      </c>
      <c r="I151" s="129">
        <v>24.77</v>
      </c>
      <c r="J151" s="129" t="s">
        <v>17</v>
      </c>
      <c r="K151" s="234">
        <v>24.77</v>
      </c>
    </row>
    <row r="152" spans="1:11">
      <c r="A152" s="831" t="s">
        <v>391</v>
      </c>
      <c r="B152" s="842"/>
      <c r="C152" s="235" t="s">
        <v>17</v>
      </c>
      <c r="D152" s="116" t="s">
        <v>17</v>
      </c>
      <c r="E152" s="127" t="s">
        <v>17</v>
      </c>
      <c r="F152" s="129">
        <v>0.24</v>
      </c>
      <c r="G152" s="116" t="s">
        <v>17</v>
      </c>
      <c r="H152" s="127">
        <v>0.24</v>
      </c>
      <c r="I152" s="129" t="s">
        <v>17</v>
      </c>
      <c r="J152" s="129" t="s">
        <v>17</v>
      </c>
      <c r="K152" s="234" t="s">
        <v>17</v>
      </c>
    </row>
    <row r="153" spans="1:11">
      <c r="A153" s="851" t="s">
        <v>392</v>
      </c>
      <c r="B153" s="851"/>
      <c r="C153" s="235">
        <v>70.484570700000006</v>
      </c>
      <c r="D153" s="116" t="s">
        <v>17</v>
      </c>
      <c r="E153" s="77">
        <v>70.484570700000006</v>
      </c>
      <c r="F153" s="129">
        <v>64.38</v>
      </c>
      <c r="G153" s="116" t="s">
        <v>17</v>
      </c>
      <c r="H153" s="127">
        <v>64.38</v>
      </c>
      <c r="I153" s="129">
        <v>61.32</v>
      </c>
      <c r="J153" s="129" t="s">
        <v>17</v>
      </c>
      <c r="K153" s="233">
        <v>61.32</v>
      </c>
    </row>
    <row r="154" spans="1:11">
      <c r="A154" s="851" t="s">
        <v>393</v>
      </c>
      <c r="B154" s="851"/>
      <c r="C154" s="235">
        <v>4.0612973999999999</v>
      </c>
      <c r="D154" s="116" t="s">
        <v>17</v>
      </c>
      <c r="E154" s="77">
        <v>4.0612973999999999</v>
      </c>
      <c r="F154" s="129">
        <v>3.65</v>
      </c>
      <c r="G154" s="116" t="s">
        <v>17</v>
      </c>
      <c r="H154" s="127">
        <v>3.65</v>
      </c>
      <c r="I154" s="129">
        <v>3.4</v>
      </c>
      <c r="J154" s="129" t="s">
        <v>17</v>
      </c>
      <c r="K154" s="233">
        <v>3.4</v>
      </c>
    </row>
    <row r="155" spans="1:11">
      <c r="A155" s="831" t="s">
        <v>394</v>
      </c>
      <c r="B155" s="842"/>
      <c r="C155" s="235">
        <v>2.6881243000000001</v>
      </c>
      <c r="D155" s="116" t="s">
        <v>17</v>
      </c>
      <c r="E155" s="77">
        <v>2.6881243000000001</v>
      </c>
      <c r="F155" s="129">
        <v>2.0699999999999998</v>
      </c>
      <c r="G155" s="116" t="s">
        <v>17</v>
      </c>
      <c r="H155" s="127">
        <v>2.0699999999999998</v>
      </c>
      <c r="I155" s="129">
        <v>1.65</v>
      </c>
      <c r="J155" s="129" t="s">
        <v>17</v>
      </c>
      <c r="K155" s="234">
        <v>1.65</v>
      </c>
    </row>
    <row r="156" spans="1:11">
      <c r="A156" s="831" t="s">
        <v>395</v>
      </c>
      <c r="B156" s="842"/>
      <c r="C156" s="235">
        <v>7.7975801000000002</v>
      </c>
      <c r="D156" s="116" t="s">
        <v>17</v>
      </c>
      <c r="E156" s="77">
        <v>7.7975801000000002</v>
      </c>
      <c r="F156" s="129">
        <v>4.2</v>
      </c>
      <c r="G156" s="116" t="s">
        <v>17</v>
      </c>
      <c r="H156" s="127">
        <v>4.2</v>
      </c>
      <c r="I156" s="129">
        <v>2.4500000000000002</v>
      </c>
      <c r="J156" s="129" t="s">
        <v>17</v>
      </c>
      <c r="K156" s="234">
        <v>2.4500000000000002</v>
      </c>
    </row>
    <row r="157" spans="1:11">
      <c r="A157" s="846" t="s">
        <v>396</v>
      </c>
      <c r="B157" s="846"/>
      <c r="C157" s="846"/>
      <c r="D157" s="846"/>
      <c r="E157" s="846"/>
      <c r="H157" s="835" t="s">
        <v>248</v>
      </c>
      <c r="I157" s="835"/>
      <c r="J157" s="835"/>
      <c r="K157" s="835"/>
    </row>
    <row r="158" spans="1:11">
      <c r="A158" s="840" t="s">
        <v>384</v>
      </c>
      <c r="B158" s="840"/>
      <c r="C158" s="840" t="s">
        <v>72</v>
      </c>
      <c r="D158" s="840"/>
      <c r="E158" s="840"/>
      <c r="F158" s="840" t="s">
        <v>73</v>
      </c>
      <c r="G158" s="840"/>
      <c r="H158" s="840"/>
      <c r="I158" s="847" t="s">
        <v>385</v>
      </c>
      <c r="J158" s="847"/>
      <c r="K158" s="847"/>
    </row>
    <row r="159" spans="1:11">
      <c r="A159" s="852"/>
      <c r="B159" s="853"/>
      <c r="C159" s="228" t="s">
        <v>249</v>
      </c>
      <c r="D159" s="228" t="s">
        <v>220</v>
      </c>
      <c r="E159" s="228" t="s">
        <v>251</v>
      </c>
      <c r="F159" s="228" t="s">
        <v>249</v>
      </c>
      <c r="G159" s="228" t="s">
        <v>220</v>
      </c>
      <c r="H159" s="229" t="s">
        <v>251</v>
      </c>
      <c r="I159" s="229" t="s">
        <v>249</v>
      </c>
      <c r="J159" s="229" t="s">
        <v>220</v>
      </c>
      <c r="K159" s="229" t="s">
        <v>251</v>
      </c>
    </row>
    <row r="160" spans="1:11">
      <c r="A160" s="851" t="s">
        <v>397</v>
      </c>
      <c r="B160" s="851"/>
      <c r="C160" s="235">
        <v>136.22310279999999</v>
      </c>
      <c r="D160" s="116" t="s">
        <v>17</v>
      </c>
      <c r="E160" s="77">
        <v>136.22310279999999</v>
      </c>
      <c r="F160" s="129">
        <v>93.61</v>
      </c>
      <c r="G160" s="116" t="s">
        <v>17</v>
      </c>
      <c r="H160" s="127">
        <v>93.61</v>
      </c>
      <c r="I160" s="129">
        <v>154.72</v>
      </c>
      <c r="J160" s="129">
        <v>3.5</v>
      </c>
      <c r="K160" s="233">
        <v>158.22</v>
      </c>
    </row>
    <row r="161" spans="1:11">
      <c r="A161" s="831" t="s">
        <v>398</v>
      </c>
      <c r="B161" s="842"/>
      <c r="C161" s="235">
        <v>5.4747072000000001</v>
      </c>
      <c r="D161" s="116" t="s">
        <v>17</v>
      </c>
      <c r="E161" s="77">
        <v>5.4747072000000001</v>
      </c>
      <c r="F161" s="129">
        <v>5.0999999999999996</v>
      </c>
      <c r="G161" s="116" t="s">
        <v>17</v>
      </c>
      <c r="H161" s="127">
        <v>5.0999999999999996</v>
      </c>
      <c r="I161" s="129">
        <v>4.6100000000000003</v>
      </c>
      <c r="J161" s="129" t="s">
        <v>17</v>
      </c>
      <c r="K161" s="234">
        <v>4.6100000000000003</v>
      </c>
    </row>
    <row r="162" spans="1:11">
      <c r="A162" s="831" t="s">
        <v>399</v>
      </c>
      <c r="B162" s="842"/>
      <c r="C162" s="235">
        <v>1.4905895</v>
      </c>
      <c r="D162" s="116" t="s">
        <v>17</v>
      </c>
      <c r="E162" s="77">
        <v>1.4905895</v>
      </c>
      <c r="F162" s="129">
        <v>1.22</v>
      </c>
      <c r="G162" s="116" t="s">
        <v>17</v>
      </c>
      <c r="H162" s="127">
        <v>1.22</v>
      </c>
      <c r="I162" s="129">
        <v>1.06</v>
      </c>
      <c r="J162" s="129" t="s">
        <v>17</v>
      </c>
      <c r="K162" s="234">
        <v>1.06</v>
      </c>
    </row>
    <row r="163" spans="1:11">
      <c r="A163" s="851" t="s">
        <v>400</v>
      </c>
      <c r="B163" s="851"/>
      <c r="C163" s="235">
        <v>314.71794670000003</v>
      </c>
      <c r="D163" s="116" t="s">
        <v>17</v>
      </c>
      <c r="E163" s="77">
        <v>314.71794670000003</v>
      </c>
      <c r="F163" s="129">
        <v>350.02</v>
      </c>
      <c r="G163" s="116" t="s">
        <v>17</v>
      </c>
      <c r="H163" s="127">
        <v>350.02</v>
      </c>
      <c r="I163" s="129">
        <v>334.64</v>
      </c>
      <c r="J163" s="129" t="s">
        <v>17</v>
      </c>
      <c r="K163" s="233">
        <v>334.64</v>
      </c>
    </row>
    <row r="164" spans="1:11">
      <c r="A164" s="831" t="s">
        <v>401</v>
      </c>
      <c r="B164" s="842"/>
      <c r="C164" s="235">
        <v>11.292726800000001</v>
      </c>
      <c r="D164" s="116" t="s">
        <v>17</v>
      </c>
      <c r="E164" s="77">
        <v>11.292726800000001</v>
      </c>
      <c r="F164" s="129">
        <v>9.4</v>
      </c>
      <c r="G164" s="116" t="s">
        <v>17</v>
      </c>
      <c r="H164" s="127">
        <v>9.4</v>
      </c>
      <c r="I164" s="129">
        <v>6.27</v>
      </c>
      <c r="J164" s="129" t="s">
        <v>17</v>
      </c>
      <c r="K164" s="234">
        <v>6.27</v>
      </c>
    </row>
    <row r="165" spans="1:11">
      <c r="A165" s="851" t="s">
        <v>402</v>
      </c>
      <c r="B165" s="851"/>
      <c r="C165" s="235">
        <v>1018.7286743</v>
      </c>
      <c r="D165" s="116" t="s">
        <v>17</v>
      </c>
      <c r="E165" s="77">
        <v>1018.7286743</v>
      </c>
      <c r="F165" s="129">
        <v>882.48</v>
      </c>
      <c r="G165" s="116" t="s">
        <v>17</v>
      </c>
      <c r="H165" s="127">
        <v>882.48</v>
      </c>
      <c r="I165" s="129">
        <v>798</v>
      </c>
      <c r="J165" s="129" t="s">
        <v>17</v>
      </c>
      <c r="K165" s="233">
        <v>798</v>
      </c>
    </row>
    <row r="166" spans="1:11">
      <c r="A166" s="851" t="s">
        <v>403</v>
      </c>
      <c r="B166" s="851"/>
      <c r="C166" s="235">
        <v>1378.2835095999999</v>
      </c>
      <c r="D166" s="116" t="s">
        <v>17</v>
      </c>
      <c r="E166" s="77">
        <v>1378.2835095999999</v>
      </c>
      <c r="F166" s="129">
        <v>1012.04</v>
      </c>
      <c r="G166" s="116" t="s">
        <v>17</v>
      </c>
      <c r="H166" s="127">
        <v>1012.04</v>
      </c>
      <c r="I166" s="129">
        <v>895.89</v>
      </c>
      <c r="J166" s="129" t="s">
        <v>17</v>
      </c>
      <c r="K166" s="233">
        <v>895.89</v>
      </c>
    </row>
    <row r="167" spans="1:11">
      <c r="A167" s="851" t="s">
        <v>404</v>
      </c>
      <c r="B167" s="851"/>
      <c r="C167" s="235">
        <v>116.70414649999999</v>
      </c>
      <c r="D167" s="116" t="s">
        <v>17</v>
      </c>
      <c r="E167" s="77">
        <v>116.70414649999999</v>
      </c>
      <c r="F167" s="129">
        <v>109.28</v>
      </c>
      <c r="G167" s="116" t="s">
        <v>17</v>
      </c>
      <c r="H167" s="127">
        <v>109.28</v>
      </c>
      <c r="I167" s="129">
        <v>83.8</v>
      </c>
      <c r="J167" s="129" t="s">
        <v>17</v>
      </c>
      <c r="K167" s="233">
        <v>83.8</v>
      </c>
    </row>
    <row r="168" spans="1:11">
      <c r="A168" s="851" t="s">
        <v>405</v>
      </c>
      <c r="B168" s="851"/>
      <c r="C168" s="235">
        <v>34.295977899999997</v>
      </c>
      <c r="D168" s="116" t="s">
        <v>17</v>
      </c>
      <c r="E168" s="77">
        <v>34.295977899999997</v>
      </c>
      <c r="F168" s="129">
        <v>54.85</v>
      </c>
      <c r="G168" s="116" t="s">
        <v>17</v>
      </c>
      <c r="H168" s="127">
        <v>54.85</v>
      </c>
      <c r="I168" s="129">
        <v>43.19</v>
      </c>
      <c r="J168" s="129" t="s">
        <v>17</v>
      </c>
      <c r="K168" s="127">
        <v>43.19</v>
      </c>
    </row>
    <row r="169" spans="1:11">
      <c r="A169" s="236"/>
      <c r="B169" s="236"/>
      <c r="C169" s="237"/>
      <c r="D169" s="238"/>
      <c r="E169" s="239"/>
      <c r="F169" s="240"/>
      <c r="G169" s="238"/>
      <c r="H169" s="241"/>
      <c r="I169" s="240"/>
      <c r="J169" s="240"/>
      <c r="K169" s="241"/>
    </row>
    <row r="170" spans="1:11">
      <c r="A170" s="857" t="s">
        <v>396</v>
      </c>
      <c r="B170" s="857"/>
      <c r="C170" s="857"/>
      <c r="D170" s="857"/>
      <c r="E170" s="857"/>
      <c r="F170" s="857"/>
      <c r="G170" s="215"/>
      <c r="H170" s="858" t="s">
        <v>248</v>
      </c>
      <c r="I170" s="858"/>
      <c r="J170" s="858"/>
      <c r="K170" s="858"/>
    </row>
    <row r="171" spans="1:11">
      <c r="A171" s="840" t="s">
        <v>384</v>
      </c>
      <c r="B171" s="840"/>
      <c r="C171" s="840" t="s">
        <v>72</v>
      </c>
      <c r="D171" s="840"/>
      <c r="E171" s="840"/>
      <c r="F171" s="840" t="s">
        <v>73</v>
      </c>
      <c r="G171" s="840"/>
      <c r="H171" s="840"/>
      <c r="I171" s="847" t="s">
        <v>385</v>
      </c>
      <c r="J171" s="847"/>
      <c r="K171" s="847"/>
    </row>
    <row r="172" spans="1:11">
      <c r="A172" s="852"/>
      <c r="B172" s="853"/>
      <c r="C172" s="242" t="s">
        <v>249</v>
      </c>
      <c r="D172" s="242" t="s">
        <v>220</v>
      </c>
      <c r="E172" s="242" t="s">
        <v>251</v>
      </c>
      <c r="F172" s="242" t="s">
        <v>249</v>
      </c>
      <c r="G172" s="242" t="s">
        <v>220</v>
      </c>
      <c r="H172" s="243" t="s">
        <v>251</v>
      </c>
      <c r="I172" s="243" t="s">
        <v>249</v>
      </c>
      <c r="J172" s="243" t="s">
        <v>220</v>
      </c>
      <c r="K172" s="243" t="s">
        <v>251</v>
      </c>
    </row>
    <row r="173" spans="1:11">
      <c r="A173" s="859" t="s">
        <v>406</v>
      </c>
      <c r="B173" s="859"/>
      <c r="C173" s="235">
        <v>583.75135</v>
      </c>
      <c r="D173" s="129" t="s">
        <v>17</v>
      </c>
      <c r="E173" s="77">
        <v>583.75135</v>
      </c>
      <c r="F173" s="129">
        <v>336.28</v>
      </c>
      <c r="G173" s="129" t="s">
        <v>17</v>
      </c>
      <c r="H173" s="127">
        <v>336.28</v>
      </c>
      <c r="I173" s="129">
        <v>209.75</v>
      </c>
      <c r="J173" s="129" t="s">
        <v>17</v>
      </c>
      <c r="K173" s="234">
        <v>209.75</v>
      </c>
    </row>
    <row r="174" spans="1:11">
      <c r="A174" s="860" t="s">
        <v>407</v>
      </c>
      <c r="B174" s="861"/>
      <c r="C174" s="235">
        <v>1.2749999999999999</v>
      </c>
      <c r="D174" s="116" t="s">
        <v>17</v>
      </c>
      <c r="E174" s="77">
        <v>1.2749999999999999</v>
      </c>
      <c r="F174" s="129">
        <v>1.1000000000000001</v>
      </c>
      <c r="G174" s="116" t="s">
        <v>17</v>
      </c>
      <c r="H174" s="127">
        <v>1.1000000000000001</v>
      </c>
      <c r="I174" s="129">
        <v>0.47</v>
      </c>
      <c r="J174" s="129" t="s">
        <v>17</v>
      </c>
      <c r="K174" s="234">
        <v>0.47</v>
      </c>
    </row>
    <row r="175" spans="1:11">
      <c r="A175" s="860" t="s">
        <v>408</v>
      </c>
      <c r="B175" s="861"/>
      <c r="C175" s="235">
        <v>2.4343583999999998</v>
      </c>
      <c r="D175" s="116" t="s">
        <v>17</v>
      </c>
      <c r="E175" s="77">
        <v>2.4343583999999998</v>
      </c>
      <c r="F175" s="129" t="s">
        <v>409</v>
      </c>
      <c r="G175" s="116" t="s">
        <v>17</v>
      </c>
      <c r="H175" s="127" t="s">
        <v>409</v>
      </c>
      <c r="I175" s="129">
        <v>0.88</v>
      </c>
      <c r="J175" s="129" t="s">
        <v>17</v>
      </c>
      <c r="K175" s="234">
        <v>0.88</v>
      </c>
    </row>
    <row r="176" spans="1:11">
      <c r="A176" s="851" t="s">
        <v>410</v>
      </c>
      <c r="B176" s="851"/>
      <c r="C176" s="235">
        <v>581.90295243399999</v>
      </c>
      <c r="D176" s="116" t="s">
        <v>17</v>
      </c>
      <c r="E176" s="77">
        <v>581.90295243399999</v>
      </c>
      <c r="F176" s="129">
        <v>493.88</v>
      </c>
      <c r="G176" s="116" t="s">
        <v>17</v>
      </c>
      <c r="H176" s="127">
        <v>493.88</v>
      </c>
      <c r="I176" s="129">
        <v>450.64</v>
      </c>
      <c r="J176" s="129" t="s">
        <v>17</v>
      </c>
      <c r="K176" s="233">
        <v>450.64</v>
      </c>
    </row>
    <row r="177" spans="1:11">
      <c r="A177" s="831" t="s">
        <v>411</v>
      </c>
      <c r="B177" s="842"/>
      <c r="C177" s="235">
        <v>797.13520730000005</v>
      </c>
      <c r="D177" s="116" t="s">
        <v>17</v>
      </c>
      <c r="E177" s="77">
        <v>797.13520730000005</v>
      </c>
      <c r="F177" s="129">
        <v>1115.24</v>
      </c>
      <c r="G177" s="116" t="s">
        <v>17</v>
      </c>
      <c r="H177" s="127">
        <v>1115.24</v>
      </c>
      <c r="I177" s="129">
        <v>728.54</v>
      </c>
      <c r="J177" s="129" t="s">
        <v>17</v>
      </c>
      <c r="K177" s="234">
        <v>728.54</v>
      </c>
    </row>
    <row r="178" spans="1:11">
      <c r="A178" s="831" t="s">
        <v>412</v>
      </c>
      <c r="B178" s="842"/>
      <c r="C178" s="235" t="s">
        <v>413</v>
      </c>
      <c r="D178" s="123" t="s">
        <v>17</v>
      </c>
      <c r="E178" s="77" t="s">
        <v>413</v>
      </c>
      <c r="F178" s="129">
        <v>15.71</v>
      </c>
      <c r="G178" s="116" t="s">
        <v>17</v>
      </c>
      <c r="H178" s="129">
        <v>15.71</v>
      </c>
      <c r="I178" s="129">
        <v>9.8800000000000008</v>
      </c>
      <c r="J178" s="129" t="s">
        <v>17</v>
      </c>
      <c r="K178" s="234">
        <v>9.8800000000000008</v>
      </c>
    </row>
    <row r="179" spans="1:11">
      <c r="A179" s="831" t="s">
        <v>414</v>
      </c>
      <c r="B179" s="842"/>
      <c r="C179" s="235" t="s">
        <v>415</v>
      </c>
      <c r="D179" s="129" t="s">
        <v>17</v>
      </c>
      <c r="E179" s="77" t="s">
        <v>415</v>
      </c>
      <c r="F179" s="129">
        <v>33.99</v>
      </c>
      <c r="G179" s="129">
        <v>4.2</v>
      </c>
      <c r="H179" s="234">
        <f>F179+G179</f>
        <v>38.190000000000005</v>
      </c>
      <c r="I179" s="129">
        <v>14.13</v>
      </c>
      <c r="J179" s="129" t="s">
        <v>17</v>
      </c>
      <c r="K179" s="234">
        <v>14.13</v>
      </c>
    </row>
    <row r="180" spans="1:11">
      <c r="A180" s="851" t="s">
        <v>416</v>
      </c>
      <c r="B180" s="851"/>
      <c r="C180" s="116" t="s">
        <v>17</v>
      </c>
      <c r="D180" s="129">
        <v>900.18</v>
      </c>
      <c r="E180" s="127">
        <v>900.18</v>
      </c>
      <c r="F180" s="116" t="s">
        <v>17</v>
      </c>
      <c r="G180" s="129">
        <v>856.95</v>
      </c>
      <c r="H180" s="127">
        <v>856.95</v>
      </c>
      <c r="I180" s="129" t="s">
        <v>17</v>
      </c>
      <c r="J180" s="129">
        <v>987.04</v>
      </c>
      <c r="K180" s="233">
        <v>987.04</v>
      </c>
    </row>
    <row r="181" spans="1:11">
      <c r="A181" s="831" t="s">
        <v>417</v>
      </c>
      <c r="B181" s="842"/>
      <c r="C181" s="129">
        <v>45.9</v>
      </c>
      <c r="D181" s="129">
        <v>1.23</v>
      </c>
      <c r="E181" s="127">
        <f>C181+D181</f>
        <v>47.129999999999995</v>
      </c>
      <c r="F181" s="116" t="s">
        <v>17</v>
      </c>
      <c r="G181" s="129" t="s">
        <v>17</v>
      </c>
      <c r="H181" s="127" t="s">
        <v>17</v>
      </c>
      <c r="I181" s="129" t="s">
        <v>17</v>
      </c>
      <c r="J181" s="129" t="s">
        <v>17</v>
      </c>
      <c r="K181" s="127" t="s">
        <v>17</v>
      </c>
    </row>
    <row r="182" spans="1:11">
      <c r="A182" s="831" t="s">
        <v>418</v>
      </c>
      <c r="B182" s="842"/>
      <c r="C182" s="116" t="s">
        <v>17</v>
      </c>
      <c r="D182" s="129">
        <v>24.98</v>
      </c>
      <c r="E182" s="127">
        <v>24.98</v>
      </c>
      <c r="F182" s="116" t="s">
        <v>17</v>
      </c>
      <c r="G182" s="129" t="s">
        <v>17</v>
      </c>
      <c r="H182" s="127" t="s">
        <v>17</v>
      </c>
      <c r="I182" s="129" t="s">
        <v>17</v>
      </c>
      <c r="J182" s="129" t="s">
        <v>17</v>
      </c>
      <c r="K182" s="127" t="s">
        <v>17</v>
      </c>
    </row>
    <row r="183" spans="1:11">
      <c r="A183" s="236"/>
      <c r="B183" s="236"/>
      <c r="C183" s="238"/>
      <c r="D183" s="240"/>
      <c r="E183" s="241"/>
      <c r="F183" s="238"/>
      <c r="G183" s="240"/>
      <c r="H183" s="241"/>
      <c r="I183" s="240"/>
      <c r="J183" s="240"/>
      <c r="K183" s="241"/>
    </row>
    <row r="184" spans="1:11">
      <c r="A184" s="857" t="s">
        <v>419</v>
      </c>
      <c r="B184" s="857"/>
      <c r="C184" s="857"/>
      <c r="D184" s="857"/>
      <c r="E184" s="857"/>
      <c r="F184" s="857"/>
      <c r="G184" s="215"/>
      <c r="H184" s="858" t="s">
        <v>248</v>
      </c>
      <c r="I184" s="858"/>
      <c r="J184" s="858"/>
      <c r="K184" s="858"/>
    </row>
    <row r="185" spans="1:11">
      <c r="A185" s="840" t="s">
        <v>384</v>
      </c>
      <c r="B185" s="840"/>
      <c r="C185" s="840" t="s">
        <v>72</v>
      </c>
      <c r="D185" s="840"/>
      <c r="E185" s="840"/>
      <c r="F185" s="840" t="s">
        <v>73</v>
      </c>
      <c r="G185" s="840"/>
      <c r="H185" s="840"/>
      <c r="I185" s="847" t="s">
        <v>385</v>
      </c>
      <c r="J185" s="847"/>
      <c r="K185" s="847"/>
    </row>
    <row r="186" spans="1:11">
      <c r="A186" s="852"/>
      <c r="B186" s="853"/>
      <c r="C186" s="242" t="s">
        <v>249</v>
      </c>
      <c r="D186" s="242" t="s">
        <v>220</v>
      </c>
      <c r="E186" s="242" t="s">
        <v>251</v>
      </c>
      <c r="F186" s="242" t="s">
        <v>249</v>
      </c>
      <c r="G186" s="242" t="s">
        <v>220</v>
      </c>
      <c r="H186" s="243" t="s">
        <v>251</v>
      </c>
      <c r="I186" s="243" t="s">
        <v>249</v>
      </c>
      <c r="J186" s="243" t="s">
        <v>220</v>
      </c>
      <c r="K186" s="243" t="s">
        <v>251</v>
      </c>
    </row>
    <row r="187" spans="1:11">
      <c r="A187" s="831" t="s">
        <v>420</v>
      </c>
      <c r="B187" s="842"/>
      <c r="C187" s="116" t="s">
        <v>17</v>
      </c>
      <c r="D187" s="129">
        <v>4888.6000000000004</v>
      </c>
      <c r="E187" s="127">
        <v>4888.6000000000004</v>
      </c>
      <c r="F187" s="116" t="s">
        <v>17</v>
      </c>
      <c r="G187" s="129" t="s">
        <v>17</v>
      </c>
      <c r="H187" s="234" t="s">
        <v>17</v>
      </c>
      <c r="I187" s="129" t="s">
        <v>17</v>
      </c>
      <c r="J187" s="129" t="s">
        <v>17</v>
      </c>
      <c r="K187" s="127" t="s">
        <v>17</v>
      </c>
    </row>
    <row r="188" spans="1:11">
      <c r="A188" s="851" t="s">
        <v>421</v>
      </c>
      <c r="B188" s="851"/>
      <c r="C188" s="235">
        <v>5.5118970999999997</v>
      </c>
      <c r="D188" s="116" t="s">
        <v>17</v>
      </c>
      <c r="E188" s="77">
        <v>5.5118970999999997</v>
      </c>
      <c r="F188" s="116" t="s">
        <v>17</v>
      </c>
      <c r="G188" s="116" t="s">
        <v>17</v>
      </c>
      <c r="H188" s="127"/>
      <c r="I188" s="129">
        <v>1.78</v>
      </c>
      <c r="J188" s="129" t="s">
        <v>17</v>
      </c>
      <c r="K188" s="127">
        <v>1.78</v>
      </c>
    </row>
    <row r="189" spans="1:11">
      <c r="A189" s="851" t="s">
        <v>163</v>
      </c>
      <c r="B189" s="851"/>
      <c r="C189" s="235" t="s">
        <v>17</v>
      </c>
      <c r="D189" s="129" t="s">
        <v>17</v>
      </c>
      <c r="E189" s="127" t="s">
        <v>17</v>
      </c>
      <c r="F189" s="129">
        <v>61.26</v>
      </c>
      <c r="G189" s="129">
        <v>5.07</v>
      </c>
      <c r="H189" s="127">
        <f>F189+G189</f>
        <v>66.33</v>
      </c>
      <c r="I189" s="129">
        <v>47.15</v>
      </c>
      <c r="J189" s="129" t="s">
        <v>17</v>
      </c>
      <c r="K189" s="127">
        <v>47.15</v>
      </c>
    </row>
    <row r="190" spans="1:11">
      <c r="A190" s="851" t="s">
        <v>422</v>
      </c>
      <c r="B190" s="851"/>
      <c r="C190" s="116" t="s">
        <v>17</v>
      </c>
      <c r="D190" s="129">
        <v>352.37</v>
      </c>
      <c r="E190" s="127">
        <v>352.37</v>
      </c>
      <c r="F190" s="116" t="s">
        <v>17</v>
      </c>
      <c r="G190" s="129">
        <v>455.64</v>
      </c>
      <c r="H190" s="127">
        <v>455.64</v>
      </c>
      <c r="I190" s="129" t="s">
        <v>17</v>
      </c>
      <c r="J190" s="129">
        <v>13.84</v>
      </c>
      <c r="K190" s="127">
        <v>13.84</v>
      </c>
    </row>
    <row r="191" spans="1:11" s="248" customFormat="1">
      <c r="A191" s="862" t="s">
        <v>251</v>
      </c>
      <c r="B191" s="862"/>
      <c r="C191" s="127">
        <v>10836.96</v>
      </c>
      <c r="D191" s="127">
        <v>6167.36</v>
      </c>
      <c r="E191" s="244">
        <f>C191+D191</f>
        <v>17004.32</v>
      </c>
      <c r="F191" s="127">
        <v>10092.17</v>
      </c>
      <c r="G191" s="127">
        <v>1321.86</v>
      </c>
      <c r="H191" s="244">
        <v>11414.03</v>
      </c>
      <c r="I191" s="127">
        <v>8557.49</v>
      </c>
      <c r="J191" s="127">
        <v>1004.38</v>
      </c>
      <c r="K191" s="127">
        <v>9651.8700000000008</v>
      </c>
    </row>
  </sheetData>
  <mergeCells count="195">
    <mergeCell ref="A187:B187"/>
    <mergeCell ref="A188:B188"/>
    <mergeCell ref="A189:B189"/>
    <mergeCell ref="A190:B190"/>
    <mergeCell ref="A191:B191"/>
    <mergeCell ref="H184:K184"/>
    <mergeCell ref="A185:B185"/>
    <mergeCell ref="C185:E185"/>
    <mergeCell ref="F185:H185"/>
    <mergeCell ref="I185:K185"/>
    <mergeCell ref="A186:B186"/>
    <mergeCell ref="A178:B178"/>
    <mergeCell ref="A179:B179"/>
    <mergeCell ref="A180:B180"/>
    <mergeCell ref="A181:B181"/>
    <mergeCell ref="A182:B182"/>
    <mergeCell ref="A184:F184"/>
    <mergeCell ref="A172:B172"/>
    <mergeCell ref="A173:B173"/>
    <mergeCell ref="A174:B174"/>
    <mergeCell ref="A175:B175"/>
    <mergeCell ref="A176:B176"/>
    <mergeCell ref="A177:B177"/>
    <mergeCell ref="A166:B166"/>
    <mergeCell ref="A167:B167"/>
    <mergeCell ref="A168:B168"/>
    <mergeCell ref="A170:F170"/>
    <mergeCell ref="H170:K170"/>
    <mergeCell ref="A171:B171"/>
    <mergeCell ref="C171:E171"/>
    <mergeCell ref="F171:H171"/>
    <mergeCell ref="I171:K171"/>
    <mergeCell ref="A160:B160"/>
    <mergeCell ref="A161:B161"/>
    <mergeCell ref="A162:B162"/>
    <mergeCell ref="A163:B163"/>
    <mergeCell ref="A164:B164"/>
    <mergeCell ref="A165:B165"/>
    <mergeCell ref="H157:K157"/>
    <mergeCell ref="A158:B158"/>
    <mergeCell ref="C158:E158"/>
    <mergeCell ref="F158:H158"/>
    <mergeCell ref="I158:K158"/>
    <mergeCell ref="A159:B159"/>
    <mergeCell ref="A152:B152"/>
    <mergeCell ref="A153:B153"/>
    <mergeCell ref="A154:B154"/>
    <mergeCell ref="A155:B155"/>
    <mergeCell ref="A156:B156"/>
    <mergeCell ref="A157:E157"/>
    <mergeCell ref="A146:B146"/>
    <mergeCell ref="A147:B147"/>
    <mergeCell ref="A148:B148"/>
    <mergeCell ref="A149:B149"/>
    <mergeCell ref="A150:B150"/>
    <mergeCell ref="A151:B151"/>
    <mergeCell ref="B142:G142"/>
    <mergeCell ref="A144:E144"/>
    <mergeCell ref="H144:K144"/>
    <mergeCell ref="A145:B145"/>
    <mergeCell ref="C145:E145"/>
    <mergeCell ref="F145:H145"/>
    <mergeCell ref="I145:K145"/>
    <mergeCell ref="B136:F136"/>
    <mergeCell ref="B137:F137"/>
    <mergeCell ref="B138:G138"/>
    <mergeCell ref="B139:F139"/>
    <mergeCell ref="B140:F140"/>
    <mergeCell ref="B141:F141"/>
    <mergeCell ref="B130:F130"/>
    <mergeCell ref="B131:F131"/>
    <mergeCell ref="B132:F132"/>
    <mergeCell ref="B133:F133"/>
    <mergeCell ref="B134:F134"/>
    <mergeCell ref="B135:G135"/>
    <mergeCell ref="B124:F124"/>
    <mergeCell ref="B125:G125"/>
    <mergeCell ref="B126:F126"/>
    <mergeCell ref="B127:F127"/>
    <mergeCell ref="B128:F128"/>
    <mergeCell ref="B129:F129"/>
    <mergeCell ref="B118:F118"/>
    <mergeCell ref="B119:F119"/>
    <mergeCell ref="B120:F120"/>
    <mergeCell ref="B121:F121"/>
    <mergeCell ref="B122:F122"/>
    <mergeCell ref="B123:F123"/>
    <mergeCell ref="B112:G112"/>
    <mergeCell ref="B113:F113"/>
    <mergeCell ref="B114:F114"/>
    <mergeCell ref="B115:F115"/>
    <mergeCell ref="B116:F116"/>
    <mergeCell ref="B117:F117"/>
    <mergeCell ref="B101:F101"/>
    <mergeCell ref="A108:G108"/>
    <mergeCell ref="I108:K108"/>
    <mergeCell ref="B109:F109"/>
    <mergeCell ref="B110:G110"/>
    <mergeCell ref="B111:F111"/>
    <mergeCell ref="B95:F95"/>
    <mergeCell ref="B96:F96"/>
    <mergeCell ref="B97:F97"/>
    <mergeCell ref="B98:F98"/>
    <mergeCell ref="B99:F99"/>
    <mergeCell ref="B100:F100"/>
    <mergeCell ref="B89:F89"/>
    <mergeCell ref="B90:F90"/>
    <mergeCell ref="B91:F91"/>
    <mergeCell ref="B92:F92"/>
    <mergeCell ref="B93:G93"/>
    <mergeCell ref="B94:F94"/>
    <mergeCell ref="B83:F83"/>
    <mergeCell ref="B84:G84"/>
    <mergeCell ref="B85:F85"/>
    <mergeCell ref="B86:F86"/>
    <mergeCell ref="B87:F87"/>
    <mergeCell ref="B88:F88"/>
    <mergeCell ref="B77:F77"/>
    <mergeCell ref="B78:F78"/>
    <mergeCell ref="B79:F79"/>
    <mergeCell ref="B80:F80"/>
    <mergeCell ref="B81:F81"/>
    <mergeCell ref="B82:F82"/>
    <mergeCell ref="B67:F67"/>
    <mergeCell ref="A73:G73"/>
    <mergeCell ref="I73:K73"/>
    <mergeCell ref="B74:F74"/>
    <mergeCell ref="B75:F75"/>
    <mergeCell ref="B76:F76"/>
    <mergeCell ref="B61:F61"/>
    <mergeCell ref="B62:F62"/>
    <mergeCell ref="B63:F63"/>
    <mergeCell ref="B64:F64"/>
    <mergeCell ref="B65:F65"/>
    <mergeCell ref="B66:F66"/>
    <mergeCell ref="B55:F55"/>
    <mergeCell ref="B56:F56"/>
    <mergeCell ref="B57:F57"/>
    <mergeCell ref="B58:F58"/>
    <mergeCell ref="B59:F59"/>
    <mergeCell ref="B60:F60"/>
    <mergeCell ref="B49:F49"/>
    <mergeCell ref="B50:F50"/>
    <mergeCell ref="B51:F51"/>
    <mergeCell ref="B52:F52"/>
    <mergeCell ref="B53:F53"/>
    <mergeCell ref="B54:F54"/>
    <mergeCell ref="B43:F43"/>
    <mergeCell ref="B44:F44"/>
    <mergeCell ref="B45:F45"/>
    <mergeCell ref="B46:F46"/>
    <mergeCell ref="B47:F47"/>
    <mergeCell ref="B48:F48"/>
    <mergeCell ref="B36:F36"/>
    <mergeCell ref="A39:G39"/>
    <mergeCell ref="I39:K39"/>
    <mergeCell ref="B40:F40"/>
    <mergeCell ref="B41:F41"/>
    <mergeCell ref="B42:F42"/>
    <mergeCell ref="B30:F30"/>
    <mergeCell ref="B31:G31"/>
    <mergeCell ref="B32:F32"/>
    <mergeCell ref="B33:F33"/>
    <mergeCell ref="B34:F34"/>
    <mergeCell ref="B35:F35"/>
    <mergeCell ref="B24:F24"/>
    <mergeCell ref="B25:F25"/>
    <mergeCell ref="B26:F26"/>
    <mergeCell ref="B27:F27"/>
    <mergeCell ref="B28:F28"/>
    <mergeCell ref="B29:F29"/>
    <mergeCell ref="B18:G18"/>
    <mergeCell ref="B19:F19"/>
    <mergeCell ref="B20:F20"/>
    <mergeCell ref="B21:F21"/>
    <mergeCell ref="B22:F22"/>
    <mergeCell ref="B23:F23"/>
    <mergeCell ref="B15:F15"/>
    <mergeCell ref="B16:F16"/>
    <mergeCell ref="B17:F17"/>
    <mergeCell ref="B6:F6"/>
    <mergeCell ref="B7:F7"/>
    <mergeCell ref="B8:F8"/>
    <mergeCell ref="B9:F9"/>
    <mergeCell ref="B10:F10"/>
    <mergeCell ref="B11:F11"/>
    <mergeCell ref="A1:K1"/>
    <mergeCell ref="A2:E2"/>
    <mergeCell ref="I2:K2"/>
    <mergeCell ref="B3:F3"/>
    <mergeCell ref="B4:F4"/>
    <mergeCell ref="B5:F5"/>
    <mergeCell ref="B12:F12"/>
    <mergeCell ref="B13:F13"/>
    <mergeCell ref="B14:F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5"/>
  <sheetViews>
    <sheetView workbookViewId="0">
      <selection activeCell="O16" sqref="O16"/>
    </sheetView>
  </sheetViews>
  <sheetFormatPr defaultRowHeight="15.75"/>
  <cols>
    <col min="1" max="1" width="7.140625" style="157" customWidth="1"/>
    <col min="2" max="2" width="48.28515625" style="157" customWidth="1"/>
    <col min="3" max="3" width="12.7109375" style="246" customWidth="1"/>
    <col min="4" max="4" width="13.5703125" style="246" customWidth="1"/>
    <col min="5" max="5" width="12.7109375" style="246" customWidth="1"/>
    <col min="6" max="6" width="12.28515625" style="246" customWidth="1"/>
    <col min="7" max="7" width="12.85546875" style="245" customWidth="1"/>
  </cols>
  <sheetData>
    <row r="1" spans="1:11" s="248" customFormat="1">
      <c r="A1" s="866" t="s">
        <v>425</v>
      </c>
      <c r="B1" s="866"/>
      <c r="C1" s="866"/>
      <c r="D1" s="866"/>
      <c r="E1" s="866"/>
      <c r="F1" s="866"/>
      <c r="G1" s="866"/>
    </row>
    <row r="2" spans="1:11" ht="15.75" customHeight="1">
      <c r="A2" s="867" t="s">
        <v>426</v>
      </c>
      <c r="B2" s="868" t="s">
        <v>150</v>
      </c>
      <c r="C2" s="869" t="s">
        <v>427</v>
      </c>
      <c r="D2" s="869" t="s">
        <v>428</v>
      </c>
      <c r="E2" s="869" t="s">
        <v>429</v>
      </c>
      <c r="F2" s="869" t="s">
        <v>430</v>
      </c>
      <c r="G2" s="871" t="s">
        <v>431</v>
      </c>
    </row>
    <row r="3" spans="1:11" ht="15.75" customHeight="1">
      <c r="A3" s="867"/>
      <c r="B3" s="868"/>
      <c r="C3" s="869"/>
      <c r="D3" s="870"/>
      <c r="E3" s="869"/>
      <c r="F3" s="870"/>
      <c r="G3" s="872"/>
    </row>
    <row r="4" spans="1:11" ht="15.75" customHeight="1">
      <c r="A4" s="867"/>
      <c r="B4" s="868"/>
      <c r="C4" s="869"/>
      <c r="D4" s="870"/>
      <c r="E4" s="869"/>
      <c r="F4" s="870"/>
      <c r="G4" s="872"/>
    </row>
    <row r="5" spans="1:11" ht="15.75" customHeight="1">
      <c r="A5" s="867"/>
      <c r="B5" s="868"/>
      <c r="C5" s="869"/>
      <c r="D5" s="870"/>
      <c r="E5" s="869"/>
      <c r="F5" s="870"/>
      <c r="G5" s="872"/>
    </row>
    <row r="6" spans="1:11" ht="15.75" customHeight="1">
      <c r="A6" s="125">
        <v>1</v>
      </c>
      <c r="B6" s="281">
        <v>2</v>
      </c>
      <c r="C6" s="287">
        <v>3</v>
      </c>
      <c r="D6" s="287">
        <v>4</v>
      </c>
      <c r="E6" s="288">
        <v>5</v>
      </c>
      <c r="F6" s="287">
        <v>6</v>
      </c>
      <c r="G6" s="287">
        <v>7</v>
      </c>
    </row>
    <row r="7" spans="1:11" ht="18" customHeight="1">
      <c r="C7" s="863" t="s">
        <v>432</v>
      </c>
      <c r="D7" s="863"/>
      <c r="E7" s="863"/>
      <c r="F7" s="863"/>
    </row>
    <row r="8" spans="1:11" s="248" customFormat="1" ht="22.5" customHeight="1">
      <c r="A8" s="158" t="s">
        <v>152</v>
      </c>
      <c r="B8" s="227" t="s">
        <v>433</v>
      </c>
      <c r="C8" s="160"/>
      <c r="D8" s="160"/>
      <c r="E8" s="160"/>
      <c r="F8" s="160"/>
      <c r="G8" s="289"/>
    </row>
    <row r="9" spans="1:11" s="302" customFormat="1" ht="21.75" customHeight="1">
      <c r="A9" s="290">
        <v>4047</v>
      </c>
      <c r="B9" s="291" t="s">
        <v>434</v>
      </c>
      <c r="C9" s="246">
        <v>5.56</v>
      </c>
      <c r="D9" s="246">
        <v>41.71</v>
      </c>
      <c r="E9" s="246">
        <v>20.75</v>
      </c>
      <c r="F9" s="246">
        <v>62.46</v>
      </c>
      <c r="G9" s="292">
        <v>273</v>
      </c>
    </row>
    <row r="10" spans="1:11" s="247" customFormat="1" ht="21" customHeight="1">
      <c r="A10" s="293">
        <v>4055</v>
      </c>
      <c r="B10" s="291" t="s">
        <v>435</v>
      </c>
      <c r="C10" s="246">
        <v>10.47</v>
      </c>
      <c r="D10" s="246">
        <v>232.66</v>
      </c>
      <c r="E10" s="246">
        <v>25.16</v>
      </c>
      <c r="F10" s="246">
        <v>257.82</v>
      </c>
      <c r="G10" s="292">
        <v>140</v>
      </c>
    </row>
    <row r="11" spans="1:11" s="247" customFormat="1" ht="22.5" customHeight="1">
      <c r="A11" s="293">
        <v>4058</v>
      </c>
      <c r="B11" s="291" t="s">
        <v>436</v>
      </c>
      <c r="C11" s="246" t="s">
        <v>17</v>
      </c>
      <c r="D11" s="246">
        <v>8.1999999999999993</v>
      </c>
      <c r="E11" s="246" t="s">
        <v>17</v>
      </c>
      <c r="F11" s="246">
        <v>8.1999999999999993</v>
      </c>
      <c r="G11" s="292" t="s">
        <v>17</v>
      </c>
    </row>
    <row r="12" spans="1:11" s="247" customFormat="1" ht="23.25" customHeight="1">
      <c r="A12" s="293">
        <v>4059</v>
      </c>
      <c r="B12" s="291" t="s">
        <v>437</v>
      </c>
      <c r="C12" s="246">
        <v>42.35</v>
      </c>
      <c r="D12" s="246">
        <v>636.05999999999995</v>
      </c>
      <c r="E12" s="246">
        <v>70.08</v>
      </c>
      <c r="F12" s="246">
        <v>706.14</v>
      </c>
      <c r="G12" s="292">
        <v>65</v>
      </c>
    </row>
    <row r="13" spans="1:11" s="247" customFormat="1" ht="23.25" customHeight="1">
      <c r="A13" s="293">
        <v>4070</v>
      </c>
      <c r="B13" s="291" t="s">
        <v>438</v>
      </c>
      <c r="C13" s="294">
        <v>24.48</v>
      </c>
      <c r="D13" s="295">
        <v>91.24</v>
      </c>
      <c r="E13" s="294">
        <v>1.52</v>
      </c>
      <c r="F13" s="295">
        <v>92.76</v>
      </c>
      <c r="G13" s="296" t="s">
        <v>439</v>
      </c>
    </row>
    <row r="14" spans="1:11" s="302" customFormat="1" ht="21" customHeight="1">
      <c r="A14" s="158" t="s">
        <v>251</v>
      </c>
      <c r="B14" s="159" t="s">
        <v>440</v>
      </c>
      <c r="C14" s="297">
        <v>82.86</v>
      </c>
      <c r="D14" s="298">
        <v>1009.87</v>
      </c>
      <c r="E14" s="297">
        <v>117.51</v>
      </c>
      <c r="F14" s="298">
        <v>1127.3800000000001</v>
      </c>
      <c r="G14" s="299">
        <v>42</v>
      </c>
      <c r="K14" s="303"/>
    </row>
    <row r="15" spans="1:11" s="248" customFormat="1" ht="21" customHeight="1">
      <c r="A15" s="158" t="s">
        <v>176</v>
      </c>
      <c r="B15" s="159" t="s">
        <v>441</v>
      </c>
      <c r="C15" s="160"/>
      <c r="D15" s="160"/>
      <c r="E15" s="160"/>
      <c r="F15" s="160"/>
      <c r="G15" s="289"/>
    </row>
    <row r="16" spans="1:11" s="248" customFormat="1" ht="32.25" customHeight="1">
      <c r="A16" s="158" t="s">
        <v>442</v>
      </c>
      <c r="B16" s="274" t="s">
        <v>443</v>
      </c>
      <c r="C16" s="160"/>
      <c r="D16" s="160"/>
      <c r="E16" s="160"/>
      <c r="F16" s="160"/>
      <c r="G16" s="289"/>
    </row>
    <row r="17" spans="1:7">
      <c r="A17" s="290">
        <v>4202</v>
      </c>
      <c r="B17" s="280" t="s">
        <v>444</v>
      </c>
      <c r="C17" s="177">
        <v>24.56</v>
      </c>
      <c r="D17" s="295">
        <v>573.29999999999995</v>
      </c>
      <c r="E17" s="177">
        <v>17.77</v>
      </c>
      <c r="F17" s="295">
        <f>D17+E17</f>
        <v>591.06999999999994</v>
      </c>
      <c r="G17" s="296" t="s">
        <v>445</v>
      </c>
    </row>
    <row r="18" spans="1:7" ht="31.5">
      <c r="A18" s="158" t="s">
        <v>251</v>
      </c>
      <c r="B18" s="274" t="s">
        <v>446</v>
      </c>
      <c r="C18" s="297">
        <v>24.56</v>
      </c>
      <c r="D18" s="297">
        <v>573.29999999999995</v>
      </c>
      <c r="E18" s="297">
        <v>17.77</v>
      </c>
      <c r="F18" s="297">
        <f>D18+E18</f>
        <v>591.06999999999994</v>
      </c>
      <c r="G18" s="300" t="s">
        <v>445</v>
      </c>
    </row>
    <row r="19" spans="1:7" s="248" customFormat="1">
      <c r="A19" s="158" t="s">
        <v>447</v>
      </c>
      <c r="B19" s="159" t="s">
        <v>448</v>
      </c>
      <c r="C19" s="160"/>
      <c r="D19" s="301"/>
      <c r="E19" s="160"/>
      <c r="F19" s="301"/>
      <c r="G19" s="289"/>
    </row>
    <row r="20" spans="1:7" s="247" customFormat="1">
      <c r="A20" s="293">
        <v>4210</v>
      </c>
      <c r="B20" s="291" t="s">
        <v>449</v>
      </c>
      <c r="C20" s="284">
        <v>133.88</v>
      </c>
      <c r="D20" s="246">
        <v>592.51</v>
      </c>
      <c r="E20" s="284">
        <v>83.64</v>
      </c>
      <c r="F20" s="246">
        <f>D20+E20</f>
        <v>676.15</v>
      </c>
      <c r="G20" s="292" t="s">
        <v>450</v>
      </c>
    </row>
    <row r="21" spans="1:7">
      <c r="A21" s="293">
        <v>4211</v>
      </c>
      <c r="B21" s="291" t="s">
        <v>451</v>
      </c>
      <c r="C21" s="295" t="s">
        <v>17</v>
      </c>
      <c r="D21" s="295">
        <v>0.52</v>
      </c>
      <c r="E21" s="295" t="s">
        <v>17</v>
      </c>
      <c r="F21" s="295">
        <v>0.52</v>
      </c>
      <c r="G21" s="296" t="s">
        <v>17</v>
      </c>
    </row>
    <row r="22" spans="1:7" s="247" customFormat="1" ht="31.5">
      <c r="A22" s="158" t="s">
        <v>251</v>
      </c>
      <c r="B22" s="156" t="s">
        <v>452</v>
      </c>
      <c r="C22" s="297">
        <v>133.88</v>
      </c>
      <c r="D22" s="297">
        <v>593.03</v>
      </c>
      <c r="E22" s="297">
        <f>SUM(E20:E21)</f>
        <v>83.64</v>
      </c>
      <c r="F22" s="297">
        <f>D22+E22:E22</f>
        <v>676.67</v>
      </c>
      <c r="G22" s="299" t="s">
        <v>450</v>
      </c>
    </row>
    <row r="23" spans="1:7" s="247" customFormat="1">
      <c r="A23" s="158"/>
      <c r="B23" s="156"/>
      <c r="C23" s="304"/>
      <c r="D23" s="305"/>
      <c r="E23" s="304"/>
      <c r="F23" s="305"/>
      <c r="G23" s="306"/>
    </row>
    <row r="24" spans="1:7" s="248" customFormat="1">
      <c r="A24" s="158" t="s">
        <v>176</v>
      </c>
      <c r="B24" s="159" t="s">
        <v>453</v>
      </c>
      <c r="C24" s="160"/>
      <c r="D24" s="160"/>
      <c r="E24" s="160"/>
      <c r="F24" s="160"/>
      <c r="G24" s="289"/>
    </row>
    <row r="25" spans="1:7" s="310" customFormat="1" ht="47.25">
      <c r="A25" s="307" t="s">
        <v>454</v>
      </c>
      <c r="B25" s="274" t="s">
        <v>455</v>
      </c>
      <c r="C25" s="308"/>
      <c r="D25" s="308"/>
      <c r="E25" s="308"/>
      <c r="F25" s="308"/>
      <c r="G25" s="309"/>
    </row>
    <row r="26" spans="1:7">
      <c r="A26" s="293">
        <v>4215</v>
      </c>
      <c r="B26" s="291" t="s">
        <v>456</v>
      </c>
      <c r="C26" s="279">
        <v>103.98</v>
      </c>
      <c r="D26" s="279">
        <v>1950.68</v>
      </c>
      <c r="E26" s="311">
        <v>100.8996451</v>
      </c>
      <c r="F26" s="279">
        <f>D26+E26</f>
        <v>2051.5796451000001</v>
      </c>
      <c r="G26" s="293" t="s">
        <v>457</v>
      </c>
    </row>
    <row r="27" spans="1:7">
      <c r="A27" s="293">
        <v>4216</v>
      </c>
      <c r="B27" s="291" t="s">
        <v>458</v>
      </c>
      <c r="C27" s="279" t="s">
        <v>17</v>
      </c>
      <c r="D27" s="279">
        <v>286</v>
      </c>
      <c r="E27" s="279" t="s">
        <v>17</v>
      </c>
      <c r="F27" s="279">
        <v>286</v>
      </c>
      <c r="G27" s="293" t="s">
        <v>17</v>
      </c>
    </row>
    <row r="28" spans="1:7">
      <c r="A28" s="293">
        <v>4217</v>
      </c>
      <c r="B28" s="291" t="s">
        <v>459</v>
      </c>
      <c r="C28" s="279">
        <v>25.53</v>
      </c>
      <c r="D28" s="279">
        <v>2060.5</v>
      </c>
      <c r="E28" s="311">
        <v>68.78</v>
      </c>
      <c r="F28" s="279">
        <f>D28+E28</f>
        <v>2129.2800000000002</v>
      </c>
      <c r="G28" s="293">
        <v>169</v>
      </c>
    </row>
    <row r="29" spans="1:7" s="313" customFormat="1" ht="31.5">
      <c r="A29" s="158" t="s">
        <v>251</v>
      </c>
      <c r="B29" s="274" t="s">
        <v>460</v>
      </c>
      <c r="C29" s="312">
        <v>129.51</v>
      </c>
      <c r="D29" s="312">
        <v>4297.18</v>
      </c>
      <c r="E29" s="312">
        <f>SUM(E26:E28)</f>
        <v>169.67964510000002</v>
      </c>
      <c r="F29" s="312">
        <f>SUM(F26:F28)</f>
        <v>4466.8596451000003</v>
      </c>
      <c r="G29" s="300">
        <v>31</v>
      </c>
    </row>
    <row r="30" spans="1:7" s="248" customFormat="1" ht="31.5">
      <c r="A30" s="158"/>
      <c r="B30" s="156" t="s">
        <v>461</v>
      </c>
      <c r="C30" s="160"/>
      <c r="D30" s="160"/>
      <c r="E30" s="160"/>
      <c r="F30" s="160"/>
      <c r="G30" s="289"/>
    </row>
    <row r="31" spans="1:7" s="248" customFormat="1">
      <c r="A31" s="290">
        <v>4220</v>
      </c>
      <c r="B31" s="291" t="s">
        <v>462</v>
      </c>
      <c r="C31" s="295">
        <v>3</v>
      </c>
      <c r="D31" s="295">
        <v>17.690000000000001</v>
      </c>
      <c r="E31" s="314">
        <v>1.06</v>
      </c>
      <c r="F31" s="295">
        <f>D31+E31</f>
        <v>18.75</v>
      </c>
      <c r="G31" s="282" t="s">
        <v>463</v>
      </c>
    </row>
    <row r="32" spans="1:7" s="248" customFormat="1" ht="31.5">
      <c r="A32" s="158" t="s">
        <v>251</v>
      </c>
      <c r="B32" s="156" t="s">
        <v>461</v>
      </c>
      <c r="C32" s="297">
        <v>3</v>
      </c>
      <c r="D32" s="297">
        <v>17.690000000000001</v>
      </c>
      <c r="E32" s="315">
        <v>1.06</v>
      </c>
      <c r="F32" s="297">
        <f>D32+E32</f>
        <v>18.75</v>
      </c>
      <c r="G32" s="316" t="s">
        <v>463</v>
      </c>
    </row>
    <row r="33" spans="1:7" s="248" customFormat="1" ht="47.25">
      <c r="A33" s="290"/>
      <c r="B33" s="156" t="s">
        <v>464</v>
      </c>
      <c r="C33" s="246"/>
      <c r="D33" s="246"/>
      <c r="E33" s="246"/>
      <c r="F33" s="246"/>
      <c r="G33" s="282"/>
    </row>
    <row r="34" spans="1:7" s="248" customFormat="1" ht="47.25">
      <c r="A34" s="290">
        <v>4225</v>
      </c>
      <c r="B34" s="291" t="s">
        <v>465</v>
      </c>
      <c r="C34" s="295">
        <v>3.12</v>
      </c>
      <c r="D34" s="295">
        <v>214.9</v>
      </c>
      <c r="E34" s="317">
        <v>11.5618</v>
      </c>
      <c r="F34" s="295">
        <f>D34+E34</f>
        <v>226.46180000000001</v>
      </c>
      <c r="G34" s="282">
        <v>271</v>
      </c>
    </row>
    <row r="35" spans="1:7" s="248" customFormat="1" ht="47.25">
      <c r="A35" s="158" t="s">
        <v>251</v>
      </c>
      <c r="B35" s="318" t="s">
        <v>464</v>
      </c>
      <c r="C35" s="297">
        <v>3.12</v>
      </c>
      <c r="D35" s="297">
        <v>214.9</v>
      </c>
      <c r="E35" s="319">
        <v>11.5618</v>
      </c>
      <c r="F35" s="298">
        <f>D35+E35</f>
        <v>226.46180000000001</v>
      </c>
      <c r="G35" s="316">
        <v>271</v>
      </c>
    </row>
    <row r="36" spans="1:7" s="248" customFormat="1">
      <c r="A36" s="158" t="s">
        <v>466</v>
      </c>
      <c r="B36" s="159" t="s">
        <v>467</v>
      </c>
      <c r="C36" s="160"/>
      <c r="D36" s="160"/>
      <c r="E36" s="160"/>
      <c r="F36" s="160"/>
      <c r="G36" s="289"/>
    </row>
    <row r="37" spans="1:7">
      <c r="A37" s="293">
        <v>4235</v>
      </c>
      <c r="B37" s="157" t="s">
        <v>468</v>
      </c>
      <c r="C37" s="295">
        <v>11.44</v>
      </c>
      <c r="D37" s="295">
        <v>419.41</v>
      </c>
      <c r="E37" s="295">
        <v>11.9039</v>
      </c>
      <c r="F37" s="295">
        <f>D37+E37</f>
        <v>431.31390000000005</v>
      </c>
      <c r="G37" s="296">
        <v>4</v>
      </c>
    </row>
    <row r="38" spans="1:7" ht="31.5">
      <c r="A38" s="158" t="s">
        <v>251</v>
      </c>
      <c r="B38" s="274" t="s">
        <v>469</v>
      </c>
      <c r="C38" s="297">
        <v>11.44</v>
      </c>
      <c r="D38" s="320">
        <v>419.41</v>
      </c>
      <c r="E38" s="297">
        <v>11.9039</v>
      </c>
      <c r="F38" s="320">
        <f>D38+E38</f>
        <v>431.31390000000005</v>
      </c>
      <c r="G38" s="299">
        <v>4</v>
      </c>
    </row>
    <row r="39" spans="1:7" s="248" customFormat="1">
      <c r="A39" s="158" t="s">
        <v>176</v>
      </c>
      <c r="B39" s="159" t="s">
        <v>470</v>
      </c>
      <c r="C39" s="160"/>
      <c r="D39" s="160"/>
      <c r="E39" s="160"/>
      <c r="F39" s="160"/>
      <c r="G39" s="289"/>
    </row>
    <row r="40" spans="1:7" s="248" customFormat="1">
      <c r="A40" s="158" t="s">
        <v>471</v>
      </c>
      <c r="B40" s="159" t="s">
        <v>472</v>
      </c>
      <c r="C40" s="160"/>
      <c r="D40" s="160"/>
      <c r="E40" s="160"/>
      <c r="F40" s="160"/>
      <c r="G40" s="289"/>
    </row>
    <row r="41" spans="1:7">
      <c r="A41" s="290">
        <v>4250</v>
      </c>
      <c r="B41" s="157" t="s">
        <v>473</v>
      </c>
      <c r="C41" s="295" t="s">
        <v>17</v>
      </c>
      <c r="D41" s="295">
        <v>9</v>
      </c>
      <c r="E41" s="295" t="s">
        <v>17</v>
      </c>
      <c r="F41" s="295">
        <v>9</v>
      </c>
      <c r="G41" s="296" t="s">
        <v>17</v>
      </c>
    </row>
    <row r="42" spans="1:7" s="248" customFormat="1">
      <c r="A42" s="158" t="s">
        <v>251</v>
      </c>
      <c r="B42" s="159" t="s">
        <v>474</v>
      </c>
      <c r="C42" s="297" t="s">
        <v>17</v>
      </c>
      <c r="D42" s="297">
        <v>9</v>
      </c>
      <c r="E42" s="297" t="s">
        <v>17</v>
      </c>
      <c r="F42" s="297">
        <v>9</v>
      </c>
      <c r="G42" s="299" t="s">
        <v>17</v>
      </c>
    </row>
    <row r="43" spans="1:7">
      <c r="A43" s="158" t="s">
        <v>251</v>
      </c>
      <c r="B43" s="159" t="s">
        <v>475</v>
      </c>
      <c r="C43" s="297">
        <v>305.51</v>
      </c>
      <c r="D43" s="297">
        <v>6124.51</v>
      </c>
      <c r="E43" s="297">
        <v>295.61</v>
      </c>
      <c r="F43" s="297">
        <v>6420.12</v>
      </c>
      <c r="G43" s="299" t="s">
        <v>457</v>
      </c>
    </row>
    <row r="44" spans="1:7" s="248" customFormat="1">
      <c r="A44" s="158" t="s">
        <v>191</v>
      </c>
      <c r="B44" s="159" t="s">
        <v>476</v>
      </c>
      <c r="C44" s="160"/>
      <c r="D44" s="160"/>
      <c r="E44" s="160"/>
      <c r="F44" s="160"/>
      <c r="G44" s="289"/>
    </row>
    <row r="45" spans="1:7">
      <c r="A45" s="158" t="s">
        <v>442</v>
      </c>
      <c r="B45" s="321" t="s">
        <v>477</v>
      </c>
    </row>
    <row r="46" spans="1:7">
      <c r="A46" s="293">
        <v>4401</v>
      </c>
      <c r="B46" s="291" t="s">
        <v>478</v>
      </c>
      <c r="C46" s="246">
        <v>89.81</v>
      </c>
      <c r="D46" s="246">
        <v>285.88</v>
      </c>
      <c r="E46" s="311">
        <v>19.412099999999999</v>
      </c>
      <c r="F46" s="246">
        <f>D46+E46</f>
        <v>305.2921</v>
      </c>
      <c r="G46" s="292" t="s">
        <v>479</v>
      </c>
    </row>
    <row r="47" spans="1:7">
      <c r="A47" s="293">
        <v>4402</v>
      </c>
      <c r="B47" s="291" t="s">
        <v>480</v>
      </c>
      <c r="C47" s="246" t="s">
        <v>17</v>
      </c>
      <c r="D47" s="246">
        <v>57.51</v>
      </c>
      <c r="E47" s="246" t="s">
        <v>17</v>
      </c>
      <c r="F47" s="246">
        <v>57.51</v>
      </c>
      <c r="G47" s="292" t="s">
        <v>17</v>
      </c>
    </row>
    <row r="48" spans="1:7">
      <c r="A48" s="293">
        <v>4403</v>
      </c>
      <c r="B48" s="291" t="s">
        <v>481</v>
      </c>
      <c r="C48" s="246">
        <v>19.84</v>
      </c>
      <c r="D48" s="246">
        <v>127.72</v>
      </c>
      <c r="E48" s="311">
        <v>13.059799999999999</v>
      </c>
      <c r="F48" s="246">
        <f>D48+E48</f>
        <v>140.77979999999999</v>
      </c>
      <c r="G48" s="292" t="s">
        <v>424</v>
      </c>
    </row>
    <row r="49" spans="1:7">
      <c r="A49" s="293">
        <v>4404</v>
      </c>
      <c r="B49" s="291" t="s">
        <v>482</v>
      </c>
      <c r="C49" s="246" t="s">
        <v>17</v>
      </c>
      <c r="D49" s="246">
        <v>0.49</v>
      </c>
      <c r="E49" s="246" t="s">
        <v>17</v>
      </c>
      <c r="F49" s="246">
        <v>0.49</v>
      </c>
      <c r="G49" s="292" t="s">
        <v>17</v>
      </c>
    </row>
    <row r="50" spans="1:7">
      <c r="A50" s="293">
        <v>4405</v>
      </c>
      <c r="B50" s="291" t="s">
        <v>483</v>
      </c>
      <c r="C50" s="246" t="s">
        <v>17</v>
      </c>
      <c r="D50" s="246">
        <v>7.56</v>
      </c>
      <c r="E50" s="246" t="s">
        <v>17</v>
      </c>
      <c r="F50" s="246">
        <v>7.56</v>
      </c>
      <c r="G50" s="292" t="s">
        <v>17</v>
      </c>
    </row>
    <row r="51" spans="1:7">
      <c r="A51" s="293">
        <v>4406</v>
      </c>
      <c r="B51" s="291" t="s">
        <v>484</v>
      </c>
      <c r="C51" s="246" t="s">
        <v>17</v>
      </c>
      <c r="D51" s="246">
        <v>30.52</v>
      </c>
      <c r="E51" s="246" t="s">
        <v>17</v>
      </c>
      <c r="F51" s="246">
        <v>30.52</v>
      </c>
      <c r="G51" s="292" t="s">
        <v>17</v>
      </c>
    </row>
    <row r="52" spans="1:7" s="247" customFormat="1">
      <c r="A52" s="293">
        <v>4408</v>
      </c>
      <c r="B52" s="291" t="s">
        <v>485</v>
      </c>
      <c r="C52" s="279">
        <v>7</v>
      </c>
      <c r="D52" s="279">
        <v>1388.16</v>
      </c>
      <c r="E52" s="311">
        <v>24.400449999999999</v>
      </c>
      <c r="F52" s="279">
        <f>D52+E52</f>
        <v>1412.5604500000002</v>
      </c>
      <c r="G52" s="293">
        <v>249</v>
      </c>
    </row>
    <row r="53" spans="1:7" s="324" customFormat="1" ht="31.5">
      <c r="A53" s="322">
        <v>4415</v>
      </c>
      <c r="B53" s="323" t="s">
        <v>486</v>
      </c>
      <c r="C53" s="279" t="s">
        <v>17</v>
      </c>
      <c r="D53" s="279">
        <v>9.73</v>
      </c>
      <c r="E53" s="279" t="s">
        <v>17</v>
      </c>
      <c r="F53" s="279">
        <v>9.73</v>
      </c>
      <c r="G53" s="293" t="s">
        <v>17</v>
      </c>
    </row>
    <row r="54" spans="1:7">
      <c r="A54" s="293">
        <v>4416</v>
      </c>
      <c r="B54" s="291" t="s">
        <v>487</v>
      </c>
      <c r="C54" s="279" t="s">
        <v>17</v>
      </c>
      <c r="D54" s="279">
        <v>0.04</v>
      </c>
      <c r="E54" s="279" t="s">
        <v>17</v>
      </c>
      <c r="F54" s="279">
        <v>0.04</v>
      </c>
      <c r="G54" s="293" t="s">
        <v>17</v>
      </c>
    </row>
    <row r="55" spans="1:7">
      <c r="A55" s="293">
        <v>4425</v>
      </c>
      <c r="B55" s="291" t="s">
        <v>488</v>
      </c>
      <c r="C55" s="279" t="s">
        <v>17</v>
      </c>
      <c r="D55" s="279">
        <v>44.28</v>
      </c>
      <c r="E55" s="279" t="s">
        <v>17</v>
      </c>
      <c r="F55" s="279">
        <v>44.28</v>
      </c>
      <c r="G55" s="293" t="s">
        <v>17</v>
      </c>
    </row>
    <row r="56" spans="1:7">
      <c r="A56" s="325">
        <v>4435</v>
      </c>
      <c r="B56" s="291" t="s">
        <v>489</v>
      </c>
      <c r="C56" s="326">
        <v>31.5</v>
      </c>
      <c r="D56" s="278">
        <v>150.49</v>
      </c>
      <c r="E56" s="327">
        <v>110.42</v>
      </c>
      <c r="F56" s="278">
        <v>260.91000000000003</v>
      </c>
      <c r="G56" s="283">
        <v>251</v>
      </c>
    </row>
    <row r="57" spans="1:7" s="313" customFormat="1" ht="31.5">
      <c r="A57" s="307" t="s">
        <v>251</v>
      </c>
      <c r="B57" s="274" t="s">
        <v>490</v>
      </c>
      <c r="C57" s="297">
        <v>148.15</v>
      </c>
      <c r="D57" s="312">
        <v>2102.38</v>
      </c>
      <c r="E57" s="297">
        <v>167.29</v>
      </c>
      <c r="F57" s="312">
        <f>D57+E57</f>
        <v>2269.67</v>
      </c>
      <c r="G57" s="285">
        <v>13</v>
      </c>
    </row>
    <row r="58" spans="1:7">
      <c r="A58" s="158" t="s">
        <v>447</v>
      </c>
      <c r="B58" s="321" t="s">
        <v>491</v>
      </c>
      <c r="D58" s="177"/>
      <c r="F58" s="177"/>
      <c r="G58" s="292"/>
    </row>
    <row r="59" spans="1:7" s="313" customFormat="1" ht="47.25">
      <c r="A59" s="293">
        <v>4515</v>
      </c>
      <c r="B59" s="280" t="s">
        <v>492</v>
      </c>
      <c r="C59" s="328">
        <v>2.5</v>
      </c>
      <c r="D59" s="328">
        <v>128.38</v>
      </c>
      <c r="E59" s="314">
        <v>0.73499999999999999</v>
      </c>
      <c r="F59" s="328">
        <f>D59+E59</f>
        <v>129.11500000000001</v>
      </c>
      <c r="G59" s="296" t="s">
        <v>493</v>
      </c>
    </row>
    <row r="60" spans="1:7">
      <c r="A60" s="307" t="s">
        <v>251</v>
      </c>
      <c r="B60" s="159" t="s">
        <v>494</v>
      </c>
      <c r="C60" s="297">
        <v>2.5</v>
      </c>
      <c r="D60" s="297">
        <v>128.38</v>
      </c>
      <c r="E60" s="329">
        <v>0.73499999999999999</v>
      </c>
      <c r="F60" s="297">
        <f>D60+E60</f>
        <v>129.11500000000001</v>
      </c>
      <c r="G60" s="300" t="s">
        <v>493</v>
      </c>
    </row>
    <row r="61" spans="1:7">
      <c r="A61" s="815"/>
      <c r="B61" s="815"/>
      <c r="C61" s="815"/>
      <c r="D61" s="330"/>
      <c r="E61" s="160"/>
      <c r="F61" s="160"/>
      <c r="G61" s="306"/>
    </row>
    <row r="62" spans="1:7" s="248" customFormat="1">
      <c r="A62" s="158" t="s">
        <v>191</v>
      </c>
      <c r="B62" s="159" t="s">
        <v>495</v>
      </c>
      <c r="C62" s="160"/>
      <c r="D62" s="160"/>
      <c r="E62" s="160"/>
      <c r="F62" s="160"/>
      <c r="G62" s="289"/>
    </row>
    <row r="63" spans="1:7" s="248" customFormat="1">
      <c r="A63" s="158" t="s">
        <v>496</v>
      </c>
      <c r="B63" s="159" t="s">
        <v>497</v>
      </c>
      <c r="C63" s="160"/>
      <c r="D63" s="160"/>
      <c r="E63" s="160"/>
      <c r="F63" s="160"/>
      <c r="G63" s="331"/>
    </row>
    <row r="64" spans="1:7">
      <c r="A64" s="157">
        <v>4552</v>
      </c>
      <c r="B64" s="291" t="s">
        <v>498</v>
      </c>
      <c r="C64" s="246" t="s">
        <v>17</v>
      </c>
      <c r="D64" s="246">
        <v>341.45</v>
      </c>
      <c r="E64" s="246" t="s">
        <v>17</v>
      </c>
      <c r="F64" s="246">
        <v>341.45</v>
      </c>
      <c r="G64" s="292" t="s">
        <v>17</v>
      </c>
    </row>
    <row r="65" spans="1:7">
      <c r="A65" s="157">
        <v>4575</v>
      </c>
      <c r="B65" s="291" t="s">
        <v>499</v>
      </c>
      <c r="C65" s="295" t="s">
        <v>17</v>
      </c>
      <c r="D65" s="295">
        <v>517.51</v>
      </c>
      <c r="E65" s="295" t="s">
        <v>17</v>
      </c>
      <c r="F65" s="295">
        <v>517.51</v>
      </c>
      <c r="G65" s="296" t="s">
        <v>17</v>
      </c>
    </row>
    <row r="66" spans="1:7" s="248" customFormat="1">
      <c r="A66" s="307" t="s">
        <v>251</v>
      </c>
      <c r="B66" s="159" t="s">
        <v>500</v>
      </c>
      <c r="C66" s="297" t="s">
        <v>17</v>
      </c>
      <c r="D66" s="297">
        <v>858.96</v>
      </c>
      <c r="E66" s="297" t="s">
        <v>17</v>
      </c>
      <c r="F66" s="297">
        <v>858.96</v>
      </c>
      <c r="G66" s="299" t="s">
        <v>17</v>
      </c>
    </row>
    <row r="67" spans="1:7" s="248" customFormat="1">
      <c r="A67" s="158" t="s">
        <v>501</v>
      </c>
      <c r="B67" s="159" t="s">
        <v>502</v>
      </c>
      <c r="C67" s="160"/>
      <c r="D67" s="160"/>
      <c r="E67" s="160"/>
      <c r="F67" s="160"/>
      <c r="G67" s="289"/>
    </row>
    <row r="68" spans="1:7">
      <c r="A68" s="293">
        <v>4701</v>
      </c>
      <c r="B68" s="291" t="s">
        <v>503</v>
      </c>
      <c r="C68" s="246" t="s">
        <v>17</v>
      </c>
      <c r="D68" s="246">
        <v>0.96</v>
      </c>
      <c r="E68" s="246" t="s">
        <v>17</v>
      </c>
      <c r="F68" s="246">
        <v>0.96</v>
      </c>
      <c r="G68" s="292" t="s">
        <v>17</v>
      </c>
    </row>
    <row r="69" spans="1:7">
      <c r="A69" s="293">
        <v>4702</v>
      </c>
      <c r="B69" s="291" t="s">
        <v>504</v>
      </c>
      <c r="C69" s="279" t="s">
        <v>505</v>
      </c>
      <c r="D69" s="279">
        <v>450.69</v>
      </c>
      <c r="E69" s="311">
        <v>10.309773</v>
      </c>
      <c r="F69" s="279">
        <f>D69+E69</f>
        <v>460.999773</v>
      </c>
      <c r="G69" s="293" t="s">
        <v>506</v>
      </c>
    </row>
    <row r="70" spans="1:7">
      <c r="A70" s="293">
        <v>4705</v>
      </c>
      <c r="B70" s="291" t="s">
        <v>507</v>
      </c>
      <c r="C70" s="279" t="s">
        <v>17</v>
      </c>
      <c r="D70" s="279">
        <v>0.03</v>
      </c>
      <c r="E70" s="279" t="s">
        <v>17</v>
      </c>
      <c r="F70" s="279">
        <v>0.03</v>
      </c>
      <c r="G70" s="293" t="s">
        <v>17</v>
      </c>
    </row>
    <row r="71" spans="1:7">
      <c r="A71" s="293">
        <v>4711</v>
      </c>
      <c r="B71" s="291" t="s">
        <v>508</v>
      </c>
      <c r="C71" s="279" t="s">
        <v>17</v>
      </c>
      <c r="D71" s="279">
        <v>21.03</v>
      </c>
      <c r="E71" s="332" t="s">
        <v>17</v>
      </c>
      <c r="F71" s="279">
        <v>21.03</v>
      </c>
      <c r="G71" s="283" t="s">
        <v>17</v>
      </c>
    </row>
    <row r="72" spans="1:7" s="248" customFormat="1" ht="31.5">
      <c r="A72" s="307" t="s">
        <v>251</v>
      </c>
      <c r="B72" s="156" t="s">
        <v>509</v>
      </c>
      <c r="C72" s="297">
        <v>23.02</v>
      </c>
      <c r="D72" s="297">
        <v>472.71</v>
      </c>
      <c r="E72" s="319">
        <v>10.309773</v>
      </c>
      <c r="F72" s="297">
        <f>D72+E72</f>
        <v>483.01977299999999</v>
      </c>
      <c r="G72" s="299" t="s">
        <v>506</v>
      </c>
    </row>
    <row r="73" spans="1:7">
      <c r="A73" s="307" t="s">
        <v>510</v>
      </c>
      <c r="B73" s="156" t="s">
        <v>511</v>
      </c>
    </row>
    <row r="74" spans="1:7">
      <c r="A74" s="293">
        <v>4801</v>
      </c>
      <c r="B74" s="291" t="s">
        <v>512</v>
      </c>
      <c r="C74" s="246">
        <v>45.74</v>
      </c>
      <c r="D74" s="246">
        <v>2123.59</v>
      </c>
      <c r="E74" s="311">
        <v>65.481024399999995</v>
      </c>
      <c r="F74" s="246">
        <f>D74+E74</f>
        <v>2189.0710244000002</v>
      </c>
      <c r="G74" s="292">
        <v>43</v>
      </c>
    </row>
    <row r="75" spans="1:7">
      <c r="A75" s="293">
        <v>4810</v>
      </c>
      <c r="B75" s="291" t="s">
        <v>513</v>
      </c>
      <c r="C75" s="295" t="s">
        <v>17</v>
      </c>
      <c r="D75" s="295">
        <v>1.96</v>
      </c>
      <c r="E75" s="295" t="s">
        <v>17</v>
      </c>
      <c r="F75" s="295">
        <v>1.96</v>
      </c>
      <c r="G75" s="296" t="s">
        <v>17</v>
      </c>
    </row>
    <row r="76" spans="1:7" s="248" customFormat="1">
      <c r="A76" s="307" t="s">
        <v>251</v>
      </c>
      <c r="B76" s="156" t="s">
        <v>514</v>
      </c>
      <c r="C76" s="297">
        <v>45.74</v>
      </c>
      <c r="D76" s="297">
        <v>2125.5500000000002</v>
      </c>
      <c r="E76" s="297">
        <v>65.481024399999995</v>
      </c>
      <c r="F76" s="297">
        <f>D76+E76</f>
        <v>2191.0310244000002</v>
      </c>
      <c r="G76" s="299">
        <v>43</v>
      </c>
    </row>
    <row r="77" spans="1:7" s="302" customFormat="1">
      <c r="A77" s="275" t="s">
        <v>515</v>
      </c>
      <c r="B77" s="276" t="s">
        <v>516</v>
      </c>
      <c r="C77" s="160"/>
      <c r="D77" s="160"/>
      <c r="E77" s="160"/>
      <c r="F77" s="160"/>
      <c r="G77" s="289"/>
    </row>
    <row r="78" spans="1:7">
      <c r="A78" s="293">
        <v>4851</v>
      </c>
      <c r="B78" s="157" t="s">
        <v>517</v>
      </c>
      <c r="C78" s="246">
        <v>2</v>
      </c>
      <c r="D78" s="246">
        <v>72.72</v>
      </c>
      <c r="E78" s="246" t="s">
        <v>17</v>
      </c>
      <c r="F78" s="246">
        <v>72.72</v>
      </c>
      <c r="G78" s="292" t="s">
        <v>17</v>
      </c>
    </row>
    <row r="79" spans="1:7">
      <c r="A79" s="293">
        <v>4852</v>
      </c>
      <c r="B79" s="280" t="s">
        <v>518</v>
      </c>
      <c r="C79" s="246" t="s">
        <v>17</v>
      </c>
      <c r="D79" s="246">
        <v>0.02</v>
      </c>
      <c r="E79" s="246" t="s">
        <v>17</v>
      </c>
      <c r="F79" s="246">
        <v>0.02</v>
      </c>
      <c r="G79" s="292" t="s">
        <v>17</v>
      </c>
    </row>
    <row r="80" spans="1:7" ht="31.5">
      <c r="A80" s="293">
        <v>4853</v>
      </c>
      <c r="B80" s="280" t="s">
        <v>519</v>
      </c>
      <c r="C80" s="246" t="s">
        <v>17</v>
      </c>
      <c r="D80" s="246">
        <v>0.37</v>
      </c>
      <c r="E80" s="246" t="s">
        <v>17</v>
      </c>
      <c r="F80" s="246">
        <v>0.37</v>
      </c>
      <c r="G80" s="292" t="s">
        <v>17</v>
      </c>
    </row>
    <row r="81" spans="1:7">
      <c r="A81" s="325">
        <v>4885</v>
      </c>
      <c r="B81" s="157" t="s">
        <v>520</v>
      </c>
      <c r="C81" s="295" t="s">
        <v>17</v>
      </c>
      <c r="D81" s="295">
        <v>0.77</v>
      </c>
      <c r="E81" s="295" t="s">
        <v>17</v>
      </c>
      <c r="F81" s="295">
        <v>0.77</v>
      </c>
      <c r="G81" s="292" t="s">
        <v>17</v>
      </c>
    </row>
    <row r="82" spans="1:7" s="248" customFormat="1">
      <c r="A82" s="307" t="s">
        <v>251</v>
      </c>
      <c r="B82" s="159" t="s">
        <v>521</v>
      </c>
      <c r="C82" s="297">
        <v>2</v>
      </c>
      <c r="D82" s="297">
        <v>73.88</v>
      </c>
      <c r="E82" s="297" t="s">
        <v>17</v>
      </c>
      <c r="F82" s="297">
        <v>73.88</v>
      </c>
      <c r="G82" s="299" t="s">
        <v>17</v>
      </c>
    </row>
    <row r="83" spans="1:7" s="248" customFormat="1">
      <c r="A83" s="158" t="s">
        <v>191</v>
      </c>
      <c r="B83" s="159" t="s">
        <v>522</v>
      </c>
      <c r="C83" s="160"/>
      <c r="D83" s="160"/>
      <c r="E83" s="160"/>
      <c r="F83" s="160"/>
      <c r="G83" s="289"/>
    </row>
    <row r="84" spans="1:7" s="248" customFormat="1">
      <c r="A84" s="158" t="s">
        <v>466</v>
      </c>
      <c r="B84" s="159" t="s">
        <v>523</v>
      </c>
      <c r="C84" s="160"/>
      <c r="D84" s="160"/>
      <c r="E84" s="160"/>
      <c r="F84" s="160"/>
      <c r="G84" s="289"/>
    </row>
    <row r="85" spans="1:7">
      <c r="A85" s="293">
        <v>5053</v>
      </c>
      <c r="B85" s="291" t="s">
        <v>524</v>
      </c>
      <c r="C85" s="246">
        <v>20.93</v>
      </c>
      <c r="D85" s="246">
        <v>231.66</v>
      </c>
      <c r="E85" s="311">
        <v>0.6</v>
      </c>
      <c r="F85" s="246">
        <f>D85+E85</f>
        <v>232.26</v>
      </c>
      <c r="G85" s="292" t="s">
        <v>525</v>
      </c>
    </row>
    <row r="86" spans="1:7">
      <c r="A86" s="293">
        <v>5054</v>
      </c>
      <c r="B86" s="291" t="s">
        <v>526</v>
      </c>
      <c r="C86" s="246">
        <v>299.86</v>
      </c>
      <c r="D86" s="246">
        <v>4995.07</v>
      </c>
      <c r="E86" s="311">
        <v>441.20271780000002</v>
      </c>
      <c r="F86" s="246">
        <f>D86+E86</f>
        <v>5436.2727177999996</v>
      </c>
      <c r="G86" s="292">
        <v>47</v>
      </c>
    </row>
    <row r="87" spans="1:7">
      <c r="A87" s="157">
        <v>5055</v>
      </c>
      <c r="B87" s="291" t="s">
        <v>527</v>
      </c>
      <c r="C87" s="246">
        <v>2.25</v>
      </c>
      <c r="D87" s="279">
        <v>62.87</v>
      </c>
      <c r="E87" s="311">
        <v>3.5</v>
      </c>
      <c r="F87" s="246">
        <f>D87+E87</f>
        <v>66.37</v>
      </c>
      <c r="G87" s="292">
        <v>56</v>
      </c>
    </row>
    <row r="88" spans="1:7">
      <c r="A88" s="157">
        <v>5056</v>
      </c>
      <c r="B88" s="291" t="s">
        <v>528</v>
      </c>
      <c r="C88" s="295" t="s">
        <v>17</v>
      </c>
      <c r="D88" s="295">
        <v>5.28</v>
      </c>
      <c r="E88" s="295" t="s">
        <v>17</v>
      </c>
      <c r="F88" s="295">
        <v>5.28</v>
      </c>
      <c r="G88" s="292" t="s">
        <v>17</v>
      </c>
    </row>
    <row r="89" spans="1:7" s="302" customFormat="1">
      <c r="A89" s="307" t="s">
        <v>251</v>
      </c>
      <c r="B89" s="159" t="s">
        <v>529</v>
      </c>
      <c r="C89" s="297">
        <v>323.04000000000002</v>
      </c>
      <c r="D89" s="297">
        <v>5294.88</v>
      </c>
      <c r="E89" s="297">
        <f>E85+E86+E87</f>
        <v>445.30271780000004</v>
      </c>
      <c r="F89" s="297">
        <f>D89+E89</f>
        <v>5740.1827178000003</v>
      </c>
      <c r="G89" s="299">
        <v>38</v>
      </c>
    </row>
    <row r="90" spans="1:7" s="310" customFormat="1">
      <c r="A90" s="307" t="s">
        <v>471</v>
      </c>
      <c r="B90" s="333" t="s">
        <v>530</v>
      </c>
      <c r="C90" s="308"/>
      <c r="D90" s="308"/>
      <c r="E90" s="308"/>
      <c r="F90" s="308"/>
      <c r="G90" s="309"/>
    </row>
    <row r="91" spans="1:7" s="310" customFormat="1">
      <c r="A91" s="334">
        <v>5275</v>
      </c>
      <c r="B91" s="335" t="s">
        <v>531</v>
      </c>
      <c r="C91" s="328">
        <v>72.5</v>
      </c>
      <c r="D91" s="328">
        <v>72.5</v>
      </c>
      <c r="E91" s="328" t="s">
        <v>17</v>
      </c>
      <c r="F91" s="328">
        <v>72.5</v>
      </c>
      <c r="G91" s="336" t="s">
        <v>17</v>
      </c>
    </row>
    <row r="92" spans="1:7" s="310" customFormat="1">
      <c r="A92" s="307" t="s">
        <v>251</v>
      </c>
      <c r="B92" s="333" t="s">
        <v>532</v>
      </c>
      <c r="C92" s="337">
        <v>72.5</v>
      </c>
      <c r="D92" s="337">
        <v>72.5</v>
      </c>
      <c r="E92" s="337" t="s">
        <v>17</v>
      </c>
      <c r="F92" s="337">
        <v>72.5</v>
      </c>
      <c r="G92" s="338" t="s">
        <v>17</v>
      </c>
    </row>
    <row r="93" spans="1:7" s="310" customFormat="1" ht="31.5">
      <c r="A93" s="307" t="s">
        <v>3</v>
      </c>
      <c r="B93" s="339" t="s">
        <v>533</v>
      </c>
      <c r="C93" s="308"/>
      <c r="D93" s="308"/>
      <c r="E93" s="308"/>
      <c r="F93" s="308"/>
      <c r="G93" s="309"/>
    </row>
    <row r="94" spans="1:7" s="310" customFormat="1" ht="47.25">
      <c r="A94" s="334">
        <v>5425</v>
      </c>
      <c r="B94" s="280" t="s">
        <v>534</v>
      </c>
      <c r="C94" s="328">
        <v>1.4</v>
      </c>
      <c r="D94" s="328">
        <v>1.6</v>
      </c>
      <c r="E94" s="328" t="s">
        <v>17</v>
      </c>
      <c r="F94" s="328">
        <v>1.6</v>
      </c>
      <c r="G94" s="336" t="s">
        <v>17</v>
      </c>
    </row>
    <row r="95" spans="1:7" s="310" customFormat="1" ht="47.25">
      <c r="A95" s="307" t="s">
        <v>251</v>
      </c>
      <c r="B95" s="280" t="s">
        <v>535</v>
      </c>
      <c r="C95" s="312">
        <v>1.4</v>
      </c>
      <c r="D95" s="312">
        <v>1.6</v>
      </c>
      <c r="E95" s="312" t="s">
        <v>17</v>
      </c>
      <c r="F95" s="312">
        <v>1.6</v>
      </c>
      <c r="G95" s="340" t="s">
        <v>17</v>
      </c>
    </row>
    <row r="96" spans="1:7" s="310" customFormat="1">
      <c r="A96" s="307" t="s">
        <v>536</v>
      </c>
      <c r="B96" s="321" t="s">
        <v>537</v>
      </c>
      <c r="C96" s="308"/>
      <c r="D96" s="308"/>
      <c r="E96" s="308"/>
      <c r="F96" s="308"/>
      <c r="G96" s="309"/>
    </row>
    <row r="97" spans="1:7">
      <c r="A97" s="293">
        <v>5452</v>
      </c>
      <c r="B97" s="291" t="s">
        <v>538</v>
      </c>
      <c r="C97" s="177">
        <v>9.4700000000000006</v>
      </c>
      <c r="D97" s="177">
        <v>259.14</v>
      </c>
      <c r="E97" s="341">
        <v>1.5429999999999999</v>
      </c>
      <c r="F97" s="177">
        <f>D97+E97</f>
        <v>260.68299999999999</v>
      </c>
      <c r="G97" s="292" t="s">
        <v>539</v>
      </c>
    </row>
    <row r="98" spans="1:7">
      <c r="A98" s="293">
        <v>5475</v>
      </c>
      <c r="B98" s="291" t="s">
        <v>540</v>
      </c>
      <c r="C98" s="295">
        <v>305.66000000000003</v>
      </c>
      <c r="D98" s="295">
        <v>312.8</v>
      </c>
      <c r="E98" s="311">
        <v>150</v>
      </c>
      <c r="F98" s="294">
        <f>D98+E98</f>
        <v>462.8</v>
      </c>
      <c r="G98" s="296" t="s">
        <v>541</v>
      </c>
    </row>
    <row r="99" spans="1:7" s="248" customFormat="1">
      <c r="A99" s="307" t="s">
        <v>251</v>
      </c>
      <c r="B99" s="159" t="s">
        <v>542</v>
      </c>
      <c r="C99" s="297">
        <v>315.13</v>
      </c>
      <c r="D99" s="104">
        <v>571.94000000000005</v>
      </c>
      <c r="E99" s="297">
        <f>SUM(E97:E98)</f>
        <v>151.54300000000001</v>
      </c>
      <c r="F99" s="104">
        <f>D99+E99</f>
        <v>723.48300000000006</v>
      </c>
      <c r="G99" s="299" t="s">
        <v>543</v>
      </c>
    </row>
    <row r="100" spans="1:7" s="248" customFormat="1">
      <c r="A100" s="307" t="s">
        <v>251</v>
      </c>
      <c r="B100" s="156" t="s">
        <v>544</v>
      </c>
      <c r="C100" s="297">
        <v>933.49</v>
      </c>
      <c r="D100" s="297">
        <v>11702.78</v>
      </c>
      <c r="E100" s="297">
        <f>E57+E60+E72+E76+E89+E99</f>
        <v>840.66151520000005</v>
      </c>
      <c r="F100" s="297">
        <f>D100+E100</f>
        <v>12543.4415152</v>
      </c>
      <c r="G100" s="299" t="s">
        <v>545</v>
      </c>
    </row>
    <row r="101" spans="1:7" s="248" customFormat="1">
      <c r="A101" s="307" t="s">
        <v>251</v>
      </c>
      <c r="B101" s="159" t="s">
        <v>546</v>
      </c>
      <c r="C101" s="297">
        <v>1321.86</v>
      </c>
      <c r="D101" s="297">
        <v>18837.16</v>
      </c>
      <c r="E101" s="342">
        <v>1253.78</v>
      </c>
      <c r="F101" s="297">
        <f>D101+E101</f>
        <v>20090.939999999999</v>
      </c>
      <c r="G101" s="343" t="s">
        <v>547</v>
      </c>
    </row>
    <row r="102" spans="1:7" s="248" customFormat="1">
      <c r="A102" s="307"/>
      <c r="B102" s="159"/>
      <c r="C102" s="160"/>
      <c r="D102" s="160"/>
      <c r="E102" s="344"/>
      <c r="F102" s="160"/>
      <c r="G102" s="345"/>
    </row>
    <row r="103" spans="1:7">
      <c r="A103" s="864" t="s">
        <v>548</v>
      </c>
      <c r="B103" s="864"/>
      <c r="C103" s="864"/>
      <c r="D103" s="864"/>
      <c r="E103" s="864"/>
      <c r="F103" s="864"/>
      <c r="G103" s="864"/>
    </row>
    <row r="104" spans="1:7" s="346" customFormat="1">
      <c r="A104" s="865" t="s">
        <v>549</v>
      </c>
      <c r="B104" s="865"/>
      <c r="C104" s="865"/>
      <c r="D104" s="865"/>
      <c r="E104" s="865"/>
      <c r="F104" s="865"/>
      <c r="G104" s="865"/>
    </row>
    <row r="105" spans="1:7">
      <c r="F105" s="197"/>
    </row>
  </sheetData>
  <mergeCells count="12">
    <mergeCell ref="C7:F7"/>
    <mergeCell ref="A61:C61"/>
    <mergeCell ref="A103:G103"/>
    <mergeCell ref="A104:G104"/>
    <mergeCell ref="A1:G1"/>
    <mergeCell ref="A2:A5"/>
    <mergeCell ref="B2:B5"/>
    <mergeCell ref="C2:C5"/>
    <mergeCell ref="D2:D5"/>
    <mergeCell ref="E2:E5"/>
    <mergeCell ref="F2:F5"/>
    <mergeCell ref="G2:G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election activeCell="J20" sqref="J20"/>
    </sheetView>
  </sheetViews>
  <sheetFormatPr defaultRowHeight="15.75"/>
  <cols>
    <col min="1" max="1" width="30.28515625" style="280" customWidth="1"/>
    <col min="2" max="2" width="13" style="389" customWidth="1"/>
    <col min="3" max="3" width="12.42578125" style="388" customWidth="1"/>
    <col min="4" max="4" width="14.5703125" style="388" customWidth="1"/>
    <col min="5" max="5" width="14.28515625" style="388" customWidth="1"/>
    <col min="6" max="6" width="13.28515625" style="388" customWidth="1"/>
    <col min="7" max="7" width="10.5703125" style="347" customWidth="1"/>
    <col min="8" max="8" width="16" style="347" customWidth="1"/>
    <col min="9" max="16384" width="9.140625" style="347"/>
  </cols>
  <sheetData>
    <row r="1" spans="1:12">
      <c r="A1" s="873" t="s">
        <v>550</v>
      </c>
      <c r="B1" s="873"/>
      <c r="C1" s="873"/>
      <c r="D1" s="873"/>
      <c r="E1" s="873"/>
      <c r="F1" s="873"/>
      <c r="G1" s="873"/>
      <c r="H1" s="873"/>
    </row>
    <row r="2" spans="1:12" ht="18.75">
      <c r="A2" s="874" t="s">
        <v>551</v>
      </c>
      <c r="B2" s="874"/>
      <c r="C2" s="874"/>
      <c r="D2" s="874"/>
      <c r="E2" s="874"/>
      <c r="F2" s="874"/>
      <c r="G2" s="874"/>
      <c r="H2" s="874"/>
    </row>
    <row r="3" spans="1:12" ht="14.25" customHeight="1">
      <c r="A3" s="274"/>
      <c r="B3" s="275"/>
      <c r="C3" s="276"/>
      <c r="D3" s="276"/>
      <c r="E3" s="276"/>
      <c r="F3" s="276"/>
      <c r="G3" s="875" t="s">
        <v>149</v>
      </c>
      <c r="H3" s="875"/>
    </row>
    <row r="4" spans="1:12" s="159" customFormat="1" ht="48.75" customHeight="1">
      <c r="A4" s="264" t="s">
        <v>552</v>
      </c>
      <c r="B4" s="277" t="s">
        <v>553</v>
      </c>
      <c r="C4" s="277" t="s">
        <v>554</v>
      </c>
      <c r="D4" s="277" t="s">
        <v>555</v>
      </c>
      <c r="E4" s="277" t="s">
        <v>556</v>
      </c>
      <c r="F4" s="867" t="s">
        <v>557</v>
      </c>
      <c r="G4" s="868"/>
      <c r="H4" s="277" t="s">
        <v>558</v>
      </c>
      <c r="L4" s="348"/>
    </row>
    <row r="5" spans="1:12" ht="15.75" customHeight="1">
      <c r="A5" s="269"/>
      <c r="B5" s="349"/>
      <c r="C5" s="350"/>
      <c r="D5" s="350"/>
      <c r="E5" s="350"/>
      <c r="F5" s="351" t="s">
        <v>559</v>
      </c>
      <c r="G5" s="352" t="s">
        <v>560</v>
      </c>
      <c r="H5" s="350"/>
    </row>
    <row r="6" spans="1:12" s="354" customFormat="1" ht="15.75" customHeight="1">
      <c r="A6" s="256">
        <v>1</v>
      </c>
      <c r="B6" s="353">
        <v>2</v>
      </c>
      <c r="C6" s="353">
        <v>3</v>
      </c>
      <c r="D6" s="353">
        <v>4</v>
      </c>
      <c r="E6" s="353">
        <v>5</v>
      </c>
      <c r="F6" s="353">
        <v>6</v>
      </c>
      <c r="G6" s="353">
        <v>7</v>
      </c>
      <c r="H6" s="353">
        <v>8</v>
      </c>
    </row>
    <row r="7" spans="1:12" ht="15.75" customHeight="1">
      <c r="A7" s="264" t="s">
        <v>561</v>
      </c>
      <c r="B7" s="355"/>
      <c r="C7" s="140"/>
      <c r="D7" s="140"/>
      <c r="E7" s="140"/>
      <c r="F7" s="140"/>
      <c r="G7" s="140"/>
      <c r="H7" s="140"/>
    </row>
    <row r="8" spans="1:12" ht="15.75" customHeight="1">
      <c r="A8" s="876" t="s">
        <v>562</v>
      </c>
      <c r="B8" s="877"/>
      <c r="C8" s="878"/>
      <c r="D8" s="356"/>
      <c r="E8" s="356"/>
      <c r="F8" s="356"/>
      <c r="G8" s="356"/>
      <c r="H8" s="356"/>
    </row>
    <row r="9" spans="1:12" ht="15.75" customHeight="1">
      <c r="A9" s="266" t="s">
        <v>226</v>
      </c>
      <c r="B9" s="357">
        <v>5226.8100000000004</v>
      </c>
      <c r="C9" s="81">
        <v>902.31</v>
      </c>
      <c r="D9" s="358">
        <v>260</v>
      </c>
      <c r="E9" s="357">
        <f>B9+C9-D9</f>
        <v>5869.1200000000008</v>
      </c>
      <c r="F9" s="278">
        <v>642.30999999999995</v>
      </c>
      <c r="G9" s="359">
        <v>12</v>
      </c>
      <c r="H9" s="359">
        <v>49</v>
      </c>
    </row>
    <row r="10" spans="1:12" ht="15.75" customHeight="1">
      <c r="A10" s="266" t="s">
        <v>563</v>
      </c>
      <c r="B10" s="357" t="s">
        <v>17</v>
      </c>
      <c r="C10" s="129">
        <v>4448.58</v>
      </c>
      <c r="D10" s="129">
        <v>4448.58</v>
      </c>
      <c r="E10" s="357" t="s">
        <v>17</v>
      </c>
      <c r="F10" s="360" t="s">
        <v>17</v>
      </c>
      <c r="G10" s="129" t="s">
        <v>17</v>
      </c>
      <c r="H10" s="129" t="s">
        <v>17</v>
      </c>
    </row>
    <row r="11" spans="1:12" ht="15.75" customHeight="1">
      <c r="A11" s="266" t="s">
        <v>228</v>
      </c>
      <c r="B11" s="361">
        <v>2.2799999999999998</v>
      </c>
      <c r="C11" s="129" t="s">
        <v>17</v>
      </c>
      <c r="D11" s="129" t="s">
        <v>17</v>
      </c>
      <c r="E11" s="357">
        <v>2.2799999999999998</v>
      </c>
      <c r="F11" s="360" t="s">
        <v>17</v>
      </c>
      <c r="G11" s="129" t="s">
        <v>17</v>
      </c>
      <c r="H11" s="129" t="s">
        <v>17</v>
      </c>
    </row>
    <row r="12" spans="1:12" s="157" customFormat="1" ht="15.75" customHeight="1">
      <c r="A12" s="266" t="s">
        <v>564</v>
      </c>
      <c r="B12" s="129">
        <v>711.05</v>
      </c>
      <c r="C12" s="103">
        <v>297.17</v>
      </c>
      <c r="D12" s="103">
        <v>135.32</v>
      </c>
      <c r="E12" s="129">
        <v>872.9</v>
      </c>
      <c r="F12" s="362">
        <v>161.85</v>
      </c>
      <c r="G12" s="363">
        <v>23</v>
      </c>
      <c r="H12" s="116">
        <v>7</v>
      </c>
    </row>
    <row r="13" spans="1:12" ht="32.25" customHeight="1">
      <c r="A13" s="266" t="s">
        <v>565</v>
      </c>
      <c r="B13" s="170">
        <v>119.84</v>
      </c>
      <c r="C13" s="364" t="s">
        <v>17</v>
      </c>
      <c r="D13" s="103">
        <v>17.010000000000002</v>
      </c>
      <c r="E13" s="129">
        <f>B13-D13</f>
        <v>102.83</v>
      </c>
      <c r="F13" s="365">
        <v>17.010000000000002</v>
      </c>
      <c r="G13" s="129" t="s">
        <v>566</v>
      </c>
      <c r="H13" s="116" t="s">
        <v>567</v>
      </c>
    </row>
    <row r="14" spans="1:12" ht="15.75" customHeight="1">
      <c r="A14" s="266" t="s">
        <v>231</v>
      </c>
      <c r="B14" s="170">
        <v>81.97</v>
      </c>
      <c r="C14" s="103" t="s">
        <v>17</v>
      </c>
      <c r="D14" s="103" t="s">
        <v>17</v>
      </c>
      <c r="E14" s="170">
        <v>81.97</v>
      </c>
      <c r="F14" s="362" t="s">
        <v>17</v>
      </c>
      <c r="G14" s="103" t="s">
        <v>17</v>
      </c>
      <c r="H14" s="103" t="s">
        <v>17</v>
      </c>
    </row>
    <row r="15" spans="1:12" s="276" customFormat="1" ht="15.75" customHeight="1">
      <c r="A15" s="265" t="s">
        <v>568</v>
      </c>
      <c r="B15" s="127">
        <f>SUM(B9:B14)</f>
        <v>6141.9500000000007</v>
      </c>
      <c r="C15" s="127">
        <f>SUM(C9:C14)</f>
        <v>5648.0599999999995</v>
      </c>
      <c r="D15" s="127">
        <f>SUM(D9:D14)</f>
        <v>4860.91</v>
      </c>
      <c r="E15" s="127">
        <f>SUM(E9:E14)</f>
        <v>6929.1</v>
      </c>
      <c r="F15" s="234">
        <v>787.15</v>
      </c>
      <c r="G15" s="366">
        <v>13</v>
      </c>
      <c r="H15" s="366">
        <v>57</v>
      </c>
    </row>
    <row r="16" spans="1:12" ht="15.75" customHeight="1">
      <c r="A16" s="808" t="s">
        <v>569</v>
      </c>
      <c r="B16" s="809"/>
      <c r="C16" s="810"/>
      <c r="D16" s="116"/>
      <c r="E16" s="116"/>
      <c r="F16" s="116"/>
      <c r="G16" s="116"/>
      <c r="H16" s="355"/>
    </row>
    <row r="17" spans="1:8">
      <c r="A17" s="149" t="s">
        <v>570</v>
      </c>
      <c r="B17" s="361">
        <v>41.05</v>
      </c>
      <c r="C17" s="129" t="s">
        <v>17</v>
      </c>
      <c r="D17" s="129" t="s">
        <v>17</v>
      </c>
      <c r="E17" s="361">
        <v>41.05</v>
      </c>
      <c r="F17" s="360" t="s">
        <v>17</v>
      </c>
      <c r="G17" s="129" t="s">
        <v>17</v>
      </c>
      <c r="H17" s="129" t="s">
        <v>17</v>
      </c>
    </row>
    <row r="18" spans="1:8" ht="31.5">
      <c r="A18" s="267" t="s">
        <v>571</v>
      </c>
      <c r="B18" s="170">
        <v>82.58</v>
      </c>
      <c r="C18" s="129" t="s">
        <v>17</v>
      </c>
      <c r="D18" s="103">
        <v>27.69</v>
      </c>
      <c r="E18" s="129">
        <f>B18-D18</f>
        <v>54.89</v>
      </c>
      <c r="F18" s="365" t="s">
        <v>572</v>
      </c>
      <c r="G18" s="103" t="s">
        <v>424</v>
      </c>
      <c r="H18" s="129" t="s">
        <v>17</v>
      </c>
    </row>
    <row r="19" spans="1:8">
      <c r="A19" s="267" t="s">
        <v>22</v>
      </c>
      <c r="B19" s="361">
        <v>0.02</v>
      </c>
      <c r="C19" s="129" t="s">
        <v>17</v>
      </c>
      <c r="D19" s="129" t="s">
        <v>17</v>
      </c>
      <c r="E19" s="361">
        <v>0.02</v>
      </c>
      <c r="F19" s="360" t="s">
        <v>17</v>
      </c>
      <c r="G19" s="129" t="s">
        <v>17</v>
      </c>
      <c r="H19" s="129" t="s">
        <v>17</v>
      </c>
    </row>
    <row r="20" spans="1:8" ht="47.25">
      <c r="A20" s="267" t="s">
        <v>573</v>
      </c>
      <c r="B20" s="170">
        <v>16.78</v>
      </c>
      <c r="C20" s="129" t="s">
        <v>574</v>
      </c>
      <c r="D20" s="129" t="s">
        <v>17</v>
      </c>
      <c r="E20" s="170">
        <v>16.78</v>
      </c>
      <c r="F20" s="360" t="s">
        <v>17</v>
      </c>
      <c r="G20" s="129" t="s">
        <v>17</v>
      </c>
      <c r="H20" s="129" t="s">
        <v>17</v>
      </c>
    </row>
    <row r="21" spans="1:8">
      <c r="A21" s="267" t="s">
        <v>42</v>
      </c>
      <c r="B21" s="361">
        <v>15.69</v>
      </c>
      <c r="C21" s="129" t="s">
        <v>17</v>
      </c>
      <c r="D21" s="129" t="s">
        <v>17</v>
      </c>
      <c r="E21" s="361">
        <v>15.69</v>
      </c>
      <c r="F21" s="360" t="s">
        <v>17</v>
      </c>
      <c r="G21" s="129" t="s">
        <v>17</v>
      </c>
      <c r="H21" s="129" t="s">
        <v>17</v>
      </c>
    </row>
    <row r="22" spans="1:8">
      <c r="A22" s="267" t="s">
        <v>575</v>
      </c>
      <c r="B22" s="357" t="s">
        <v>17</v>
      </c>
      <c r="C22" s="129" t="s">
        <v>17</v>
      </c>
      <c r="D22" s="129" t="s">
        <v>17</v>
      </c>
      <c r="E22" s="357" t="s">
        <v>17</v>
      </c>
      <c r="F22" s="360" t="s">
        <v>17</v>
      </c>
      <c r="G22" s="129" t="s">
        <v>17</v>
      </c>
      <c r="H22" s="129" t="s">
        <v>17</v>
      </c>
    </row>
    <row r="23" spans="1:8" ht="47.25">
      <c r="A23" s="267" t="s">
        <v>236</v>
      </c>
      <c r="B23" s="361">
        <v>891.95</v>
      </c>
      <c r="C23" s="357">
        <v>753.98</v>
      </c>
      <c r="D23" s="357" t="s">
        <v>17</v>
      </c>
      <c r="E23" s="361">
        <f>B23+C23</f>
        <v>1645.93</v>
      </c>
      <c r="F23" s="367">
        <v>753.98</v>
      </c>
      <c r="G23" s="368">
        <v>85</v>
      </c>
      <c r="H23" s="369">
        <v>14</v>
      </c>
    </row>
    <row r="24" spans="1:8" s="276" customFormat="1">
      <c r="A24" s="265" t="s">
        <v>576</v>
      </c>
      <c r="B24" s="370">
        <v>1048.07</v>
      </c>
      <c r="C24" s="127">
        <v>753.98</v>
      </c>
      <c r="D24" s="127">
        <v>27.69</v>
      </c>
      <c r="E24" s="370">
        <f>E17+E18+E19+E20+E21+E23</f>
        <v>1774.3600000000001</v>
      </c>
      <c r="F24" s="371">
        <v>726.29</v>
      </c>
      <c r="G24" s="366">
        <v>69</v>
      </c>
      <c r="H24" s="372">
        <v>15</v>
      </c>
    </row>
    <row r="25" spans="1:8" s="274" customFormat="1">
      <c r="A25" s="265" t="s">
        <v>577</v>
      </c>
      <c r="B25" s="373">
        <v>7190.02</v>
      </c>
      <c r="C25" s="50">
        <f>C24+C15</f>
        <v>6402.0399999999991</v>
      </c>
      <c r="D25" s="50">
        <f>D24+D15</f>
        <v>4888.5999999999995</v>
      </c>
      <c r="E25" s="373">
        <f>B25+C25-D25</f>
        <v>8703.4599999999991</v>
      </c>
      <c r="F25" s="374">
        <v>1513.44</v>
      </c>
      <c r="G25" s="366">
        <v>21</v>
      </c>
      <c r="H25" s="375">
        <v>72</v>
      </c>
    </row>
    <row r="26" spans="1:8">
      <c r="A26" s="815" t="s">
        <v>578</v>
      </c>
      <c r="B26" s="815"/>
      <c r="C26" s="815"/>
      <c r="D26" s="815"/>
      <c r="E26" s="815"/>
      <c r="F26" s="815"/>
      <c r="G26" s="815"/>
      <c r="H26" s="815"/>
    </row>
    <row r="27" spans="1:8">
      <c r="A27" s="882" t="s">
        <v>579</v>
      </c>
      <c r="B27" s="882"/>
      <c r="C27" s="882"/>
      <c r="D27" s="882"/>
      <c r="E27" s="376"/>
      <c r="F27" s="376"/>
      <c r="G27" s="883" t="s">
        <v>580</v>
      </c>
      <c r="H27" s="883"/>
    </row>
    <row r="28" spans="1:8" ht="78.75">
      <c r="A28" s="264" t="s">
        <v>552</v>
      </c>
      <c r="B28" s="377" t="s">
        <v>553</v>
      </c>
      <c r="C28" s="377" t="s">
        <v>554</v>
      </c>
      <c r="D28" s="377" t="s">
        <v>555</v>
      </c>
      <c r="E28" s="377" t="s">
        <v>581</v>
      </c>
      <c r="F28" s="867" t="s">
        <v>557</v>
      </c>
      <c r="G28" s="868"/>
      <c r="H28" s="277" t="s">
        <v>582</v>
      </c>
    </row>
    <row r="29" spans="1:8">
      <c r="A29" s="266"/>
      <c r="B29" s="378"/>
      <c r="C29" s="379"/>
      <c r="D29" s="379"/>
      <c r="E29" s="379"/>
      <c r="F29" s="380" t="s">
        <v>559</v>
      </c>
      <c r="G29" s="381" t="s">
        <v>560</v>
      </c>
      <c r="H29" s="140"/>
    </row>
    <row r="30" spans="1:8" s="354" customFormat="1">
      <c r="A30" s="256">
        <v>1</v>
      </c>
      <c r="B30" s="353">
        <v>2</v>
      </c>
      <c r="C30" s="353">
        <v>3</v>
      </c>
      <c r="D30" s="353">
        <v>4</v>
      </c>
      <c r="E30" s="353">
        <v>5</v>
      </c>
      <c r="F30" s="353">
        <v>6</v>
      </c>
      <c r="G30" s="353">
        <v>7</v>
      </c>
      <c r="H30" s="353">
        <v>8</v>
      </c>
    </row>
    <row r="31" spans="1:8">
      <c r="A31" s="114" t="s">
        <v>583</v>
      </c>
      <c r="B31" s="378"/>
      <c r="C31" s="379"/>
      <c r="D31" s="379"/>
      <c r="E31" s="379"/>
      <c r="F31" s="379"/>
      <c r="G31" s="140"/>
      <c r="H31" s="140"/>
    </row>
    <row r="32" spans="1:8">
      <c r="A32" s="114" t="s">
        <v>584</v>
      </c>
      <c r="B32" s="382"/>
      <c r="C32" s="382"/>
      <c r="D32" s="382"/>
      <c r="E32" s="382"/>
      <c r="F32" s="382"/>
      <c r="G32" s="122"/>
      <c r="H32" s="116"/>
    </row>
    <row r="33" spans="1:10" ht="31.5">
      <c r="A33" s="262" t="s">
        <v>585</v>
      </c>
      <c r="B33" s="129">
        <v>2443.9299999999998</v>
      </c>
      <c r="C33" s="103">
        <v>510.32</v>
      </c>
      <c r="D33" s="103">
        <v>990.75</v>
      </c>
      <c r="E33" s="129">
        <f>B33+C33-D33</f>
        <v>1963.5</v>
      </c>
      <c r="F33" s="279" t="s">
        <v>586</v>
      </c>
      <c r="G33" s="81" t="s">
        <v>587</v>
      </c>
      <c r="H33" s="383">
        <v>16</v>
      </c>
    </row>
    <row r="34" spans="1:10">
      <c r="A34" s="262" t="s">
        <v>588</v>
      </c>
      <c r="B34" s="129">
        <v>222.06</v>
      </c>
      <c r="C34" s="103">
        <v>40.799999999999997</v>
      </c>
      <c r="D34" s="103">
        <v>48.99</v>
      </c>
      <c r="E34" s="129">
        <v>213.87</v>
      </c>
      <c r="F34" s="81" t="s">
        <v>589</v>
      </c>
      <c r="G34" s="81" t="s">
        <v>590</v>
      </c>
      <c r="H34" s="383">
        <v>2</v>
      </c>
    </row>
    <row r="35" spans="1:10" ht="31.5">
      <c r="A35" s="262" t="s">
        <v>591</v>
      </c>
      <c r="B35" s="129">
        <v>6.52</v>
      </c>
      <c r="C35" s="103">
        <v>45.9</v>
      </c>
      <c r="D35" s="103">
        <v>45.9</v>
      </c>
      <c r="E35" s="129">
        <f t="shared" ref="E35" si="0">B35+C35-D35</f>
        <v>6.5200000000000031</v>
      </c>
      <c r="F35" s="81" t="s">
        <v>17</v>
      </c>
      <c r="G35" s="81" t="s">
        <v>17</v>
      </c>
      <c r="H35" s="129" t="s">
        <v>17</v>
      </c>
    </row>
    <row r="36" spans="1:10">
      <c r="A36" s="262" t="s">
        <v>592</v>
      </c>
      <c r="B36" s="357">
        <v>2.5499999999999998</v>
      </c>
      <c r="C36" s="81" t="s">
        <v>17</v>
      </c>
      <c r="D36" s="81" t="s">
        <v>17</v>
      </c>
      <c r="E36" s="357">
        <v>2.5499999999999998</v>
      </c>
      <c r="F36" s="81" t="s">
        <v>17</v>
      </c>
      <c r="G36" s="81" t="s">
        <v>17</v>
      </c>
      <c r="H36" s="129" t="s">
        <v>17</v>
      </c>
    </row>
    <row r="37" spans="1:10">
      <c r="A37" s="262" t="s">
        <v>593</v>
      </c>
      <c r="B37" s="357">
        <v>1107.4100000000001</v>
      </c>
      <c r="C37" s="103">
        <v>1404.33</v>
      </c>
      <c r="D37" s="103">
        <v>1319.38</v>
      </c>
      <c r="E37" s="357">
        <f>B37+C37-D37</f>
        <v>1192.3599999999997</v>
      </c>
      <c r="F37" s="103">
        <v>84.95</v>
      </c>
      <c r="G37" s="384">
        <v>8</v>
      </c>
      <c r="H37" s="363">
        <v>10</v>
      </c>
      <c r="J37" s="385"/>
    </row>
    <row r="38" spans="1:10">
      <c r="A38" s="114" t="s">
        <v>594</v>
      </c>
      <c r="B38" s="370">
        <v>3782.47</v>
      </c>
      <c r="C38" s="76">
        <f>C33+C34+C35+C37</f>
        <v>2001.35</v>
      </c>
      <c r="D38" s="76">
        <f>D33+D34+D35+D37</f>
        <v>2405.0200000000004</v>
      </c>
      <c r="E38" s="370">
        <f>SUM(E33:E37)</f>
        <v>3378.7999999999997</v>
      </c>
      <c r="F38" s="76" t="s">
        <v>595</v>
      </c>
      <c r="G38" s="49" t="s">
        <v>596</v>
      </c>
      <c r="H38" s="372">
        <v>28</v>
      </c>
    </row>
    <row r="39" spans="1:10" ht="31.5">
      <c r="A39" s="114" t="s">
        <v>597</v>
      </c>
      <c r="B39" s="127">
        <v>10972.49</v>
      </c>
      <c r="C39" s="76">
        <f>C25+C38</f>
        <v>8403.39</v>
      </c>
      <c r="D39" s="76">
        <f>D25+D38</f>
        <v>7293.62</v>
      </c>
      <c r="E39" s="127">
        <f>E25+E38</f>
        <v>12082.259999999998</v>
      </c>
      <c r="F39" s="76">
        <v>1109.77</v>
      </c>
      <c r="G39" s="386">
        <v>10</v>
      </c>
      <c r="H39" s="372" t="s">
        <v>17</v>
      </c>
    </row>
    <row r="40" spans="1:10">
      <c r="A40" s="185"/>
      <c r="B40" s="387"/>
    </row>
    <row r="41" spans="1:10">
      <c r="A41" s="884" t="s">
        <v>598</v>
      </c>
      <c r="B41" s="884"/>
      <c r="C41" s="884"/>
      <c r="D41" s="884"/>
      <c r="E41" s="884"/>
      <c r="F41" s="884"/>
      <c r="G41" s="884"/>
      <c r="H41" s="884"/>
    </row>
    <row r="43" spans="1:10">
      <c r="A43" s="885" t="s">
        <v>599</v>
      </c>
      <c r="B43" s="886"/>
      <c r="C43" s="886"/>
      <c r="D43" s="886"/>
      <c r="E43" s="886"/>
      <c r="F43" s="886"/>
      <c r="G43" s="886"/>
      <c r="H43" s="886"/>
    </row>
    <row r="44" spans="1:10">
      <c r="A44" s="887" t="s">
        <v>600</v>
      </c>
      <c r="B44" s="887"/>
      <c r="C44" s="887"/>
      <c r="D44" s="887"/>
      <c r="E44" s="887"/>
      <c r="F44" s="887"/>
      <c r="G44" s="887"/>
      <c r="H44" s="887"/>
      <c r="I44" s="390"/>
    </row>
    <row r="45" spans="1:10">
      <c r="A45" s="391"/>
      <c r="B45" s="392"/>
      <c r="C45" s="392"/>
      <c r="D45" s="392"/>
      <c r="E45" s="392"/>
      <c r="F45" s="392"/>
      <c r="G45" s="391"/>
      <c r="H45" s="391"/>
    </row>
    <row r="46" spans="1:10">
      <c r="A46" s="391"/>
      <c r="B46" s="392"/>
      <c r="C46" s="392"/>
      <c r="D46" s="392"/>
      <c r="E46" s="392"/>
      <c r="F46" s="392"/>
      <c r="G46" s="391"/>
      <c r="H46" s="391"/>
    </row>
    <row r="47" spans="1:10">
      <c r="A47" s="885" t="s">
        <v>601</v>
      </c>
      <c r="B47" s="886"/>
      <c r="C47" s="886"/>
      <c r="D47" s="886"/>
      <c r="E47" s="886"/>
      <c r="F47" s="886"/>
      <c r="G47" s="886"/>
      <c r="H47" s="886"/>
    </row>
    <row r="48" spans="1:10">
      <c r="A48" s="888" t="s">
        <v>602</v>
      </c>
      <c r="B48" s="889"/>
      <c r="C48" s="889"/>
      <c r="D48" s="889"/>
      <c r="E48" s="889"/>
      <c r="F48" s="889"/>
      <c r="G48" s="889"/>
      <c r="H48" s="890"/>
    </row>
    <row r="49" spans="1:11">
      <c r="A49" s="886" t="s">
        <v>603</v>
      </c>
      <c r="B49" s="886"/>
      <c r="C49" s="886"/>
      <c r="D49" s="886"/>
      <c r="E49" s="886"/>
      <c r="F49" s="886"/>
      <c r="G49" s="886"/>
      <c r="H49" s="886"/>
    </row>
    <row r="50" spans="1:11">
      <c r="A50" s="887" t="s">
        <v>604</v>
      </c>
      <c r="B50" s="887"/>
      <c r="C50" s="887"/>
      <c r="D50" s="887"/>
      <c r="E50" s="887"/>
      <c r="F50" s="887"/>
      <c r="G50" s="887"/>
      <c r="H50" s="887"/>
    </row>
    <row r="51" spans="1:11" ht="63">
      <c r="A51" s="879" t="s">
        <v>150</v>
      </c>
      <c r="B51" s="879"/>
      <c r="C51" s="377" t="s">
        <v>605</v>
      </c>
      <c r="D51" s="377" t="s">
        <v>606</v>
      </c>
      <c r="E51" s="377" t="s">
        <v>607</v>
      </c>
      <c r="F51" s="377" t="s">
        <v>608</v>
      </c>
      <c r="G51" s="880" t="s">
        <v>609</v>
      </c>
      <c r="H51" s="881"/>
    </row>
    <row r="52" spans="1:11">
      <c r="A52" s="879" t="s">
        <v>610</v>
      </c>
      <c r="B52" s="879"/>
      <c r="C52" s="879"/>
      <c r="D52" s="879"/>
      <c r="E52" s="879"/>
      <c r="F52" s="879"/>
      <c r="G52" s="879"/>
      <c r="H52" s="879"/>
    </row>
    <row r="53" spans="1:11">
      <c r="A53" s="894" t="s">
        <v>611</v>
      </c>
      <c r="B53" s="894"/>
      <c r="C53" s="103">
        <v>443.45</v>
      </c>
      <c r="D53" s="362">
        <v>32.4</v>
      </c>
      <c r="E53" s="129" t="s">
        <v>17</v>
      </c>
      <c r="F53" s="129" t="s">
        <v>17</v>
      </c>
      <c r="G53" s="895">
        <v>475.85</v>
      </c>
      <c r="H53" s="895"/>
    </row>
    <row r="54" spans="1:11">
      <c r="A54" s="868" t="s">
        <v>251</v>
      </c>
      <c r="B54" s="868"/>
      <c r="C54" s="76">
        <v>443.45</v>
      </c>
      <c r="D54" s="393">
        <v>32.4</v>
      </c>
      <c r="E54" s="127" t="s">
        <v>17</v>
      </c>
      <c r="F54" s="127" t="s">
        <v>17</v>
      </c>
      <c r="G54" s="896">
        <v>475.85</v>
      </c>
      <c r="H54" s="896"/>
    </row>
    <row r="55" spans="1:11">
      <c r="A55" s="394"/>
      <c r="B55" s="395"/>
      <c r="C55" s="396"/>
      <c r="D55" s="396"/>
      <c r="E55" s="397"/>
      <c r="F55" s="397"/>
      <c r="G55" s="143"/>
      <c r="H55" s="143"/>
    </row>
    <row r="56" spans="1:11">
      <c r="A56" s="882" t="s">
        <v>612</v>
      </c>
      <c r="B56" s="846"/>
      <c r="C56" s="846"/>
      <c r="D56" s="846"/>
      <c r="E56" s="846"/>
      <c r="F56" s="846"/>
      <c r="G56" s="846"/>
      <c r="H56" s="846"/>
    </row>
    <row r="57" spans="1:11">
      <c r="A57" s="887" t="s">
        <v>613</v>
      </c>
      <c r="B57" s="887"/>
      <c r="C57" s="887"/>
      <c r="D57" s="887"/>
      <c r="E57" s="887"/>
      <c r="F57" s="887"/>
      <c r="G57" s="887"/>
      <c r="H57" s="887"/>
      <c r="K57" s="398"/>
    </row>
    <row r="58" spans="1:11">
      <c r="A58" s="887" t="s">
        <v>614</v>
      </c>
      <c r="B58" s="887"/>
      <c r="C58" s="887"/>
      <c r="D58" s="887"/>
      <c r="E58" s="887"/>
      <c r="F58" s="887"/>
      <c r="G58" s="887"/>
      <c r="H58" s="887"/>
    </row>
    <row r="59" spans="1:11">
      <c r="A59" s="391"/>
      <c r="B59" s="391"/>
      <c r="C59" s="391"/>
      <c r="D59" s="391"/>
      <c r="E59" s="391"/>
      <c r="F59" s="391"/>
      <c r="G59" s="391"/>
      <c r="H59" s="391"/>
    </row>
    <row r="60" spans="1:11">
      <c r="A60" s="391"/>
      <c r="B60" s="391"/>
      <c r="C60" s="391"/>
      <c r="D60" s="391"/>
      <c r="E60" s="391"/>
      <c r="F60" s="391"/>
      <c r="G60" s="391"/>
      <c r="H60" s="391"/>
    </row>
    <row r="61" spans="1:11">
      <c r="A61" s="391"/>
      <c r="B61" s="391"/>
      <c r="C61" s="391"/>
      <c r="D61" s="391"/>
      <c r="E61" s="391"/>
      <c r="F61" s="391"/>
      <c r="G61" s="391"/>
      <c r="H61" s="391"/>
    </row>
    <row r="62" spans="1:11">
      <c r="D62" s="399" t="s">
        <v>615</v>
      </c>
      <c r="E62" s="399" t="s">
        <v>616</v>
      </c>
    </row>
    <row r="63" spans="1:11">
      <c r="A63" s="882" t="s">
        <v>617</v>
      </c>
      <c r="B63" s="882"/>
      <c r="C63" s="882"/>
      <c r="D63" s="882"/>
      <c r="E63" s="882"/>
      <c r="F63" s="882"/>
      <c r="G63" s="882"/>
      <c r="H63" s="882"/>
    </row>
    <row r="64" spans="1:11" ht="47.25">
      <c r="A64" s="281" t="s">
        <v>618</v>
      </c>
      <c r="B64" s="400" t="s">
        <v>619</v>
      </c>
      <c r="C64" s="401" t="s">
        <v>620</v>
      </c>
      <c r="D64" s="400" t="s">
        <v>621</v>
      </c>
      <c r="E64" s="400" t="s">
        <v>622</v>
      </c>
      <c r="F64" s="897" t="s">
        <v>623</v>
      </c>
      <c r="G64" s="898"/>
      <c r="H64" s="899"/>
    </row>
    <row r="65" spans="1:8">
      <c r="A65" s="900" t="s">
        <v>624</v>
      </c>
      <c r="B65" s="901"/>
      <c r="C65" s="901"/>
      <c r="D65" s="901"/>
      <c r="E65" s="901"/>
      <c r="F65" s="901"/>
      <c r="G65" s="901"/>
      <c r="H65" s="902"/>
    </row>
    <row r="66" spans="1:8">
      <c r="A66" s="136" t="s">
        <v>625</v>
      </c>
      <c r="B66" s="170">
        <v>222.06</v>
      </c>
      <c r="C66" s="170">
        <v>40.799999999999997</v>
      </c>
      <c r="D66" s="170">
        <v>48.99</v>
      </c>
      <c r="E66" s="170">
        <v>213.87</v>
      </c>
      <c r="F66" s="891" t="s">
        <v>589</v>
      </c>
      <c r="G66" s="892"/>
      <c r="H66" s="893"/>
    </row>
    <row r="67" spans="1:8" ht="31.5">
      <c r="A67" s="267" t="s">
        <v>626</v>
      </c>
      <c r="B67" s="170">
        <v>2.5499999999999998</v>
      </c>
      <c r="C67" s="402" t="s">
        <v>17</v>
      </c>
      <c r="D67" s="129" t="s">
        <v>17</v>
      </c>
      <c r="E67" s="170">
        <v>2.5499999999999998</v>
      </c>
      <c r="F67" s="891" t="s">
        <v>17</v>
      </c>
      <c r="G67" s="892"/>
      <c r="H67" s="893"/>
    </row>
    <row r="68" spans="1:8" ht="63">
      <c r="A68" s="266" t="s">
        <v>627</v>
      </c>
      <c r="B68" s="403" t="s">
        <v>628</v>
      </c>
      <c r="C68" s="404">
        <v>1450.23</v>
      </c>
      <c r="D68" s="404">
        <v>1365.28</v>
      </c>
      <c r="E68" s="404">
        <v>1198.8800000000001</v>
      </c>
      <c r="F68" s="891">
        <v>84.95</v>
      </c>
      <c r="G68" s="892"/>
      <c r="H68" s="893"/>
    </row>
    <row r="69" spans="1:8">
      <c r="A69" s="405" t="s">
        <v>251</v>
      </c>
      <c r="B69" s="406">
        <v>1338.54</v>
      </c>
      <c r="C69" s="406">
        <f>SUM(C66:C68)</f>
        <v>1491.03</v>
      </c>
      <c r="D69" s="406">
        <f>SUM(D66:D68)</f>
        <v>1414.27</v>
      </c>
      <c r="E69" s="406">
        <f>SUM(E66:E68)</f>
        <v>1415.3000000000002</v>
      </c>
      <c r="F69" s="903">
        <v>76.760000000000005</v>
      </c>
      <c r="G69" s="904"/>
      <c r="H69" s="905"/>
    </row>
    <row r="70" spans="1:8">
      <c r="A70" s="354"/>
      <c r="B70" s="407"/>
      <c r="C70" s="407"/>
      <c r="D70" s="407"/>
      <c r="E70" s="407"/>
      <c r="F70" s="408"/>
      <c r="G70" s="408"/>
      <c r="H70" s="408"/>
    </row>
    <row r="71" spans="1:8">
      <c r="A71" s="354"/>
      <c r="B71" s="407"/>
      <c r="C71" s="407"/>
      <c r="D71" s="407"/>
      <c r="E71" s="407"/>
      <c r="F71" s="408"/>
      <c r="G71" s="408"/>
      <c r="H71" s="408"/>
    </row>
    <row r="72" spans="1:8">
      <c r="A72" s="354"/>
      <c r="B72" s="407"/>
      <c r="C72" s="407"/>
      <c r="D72" s="407"/>
      <c r="E72" s="407"/>
      <c r="F72" s="408"/>
      <c r="G72" s="408"/>
      <c r="H72" s="408"/>
    </row>
    <row r="73" spans="1:8">
      <c r="A73" s="354"/>
      <c r="B73" s="407"/>
      <c r="C73" s="407"/>
      <c r="D73" s="407"/>
      <c r="E73" s="407"/>
      <c r="F73" s="408"/>
      <c r="G73" s="408"/>
      <c r="H73" s="408"/>
    </row>
    <row r="74" spans="1:8">
      <c r="A74" s="354"/>
      <c r="B74" s="407"/>
      <c r="C74" s="407"/>
      <c r="D74" s="407"/>
      <c r="E74" s="407"/>
      <c r="F74" s="408"/>
      <c r="G74" s="408"/>
      <c r="H74" s="408"/>
    </row>
    <row r="75" spans="1:8">
      <c r="A75" s="354"/>
      <c r="B75" s="407"/>
      <c r="C75" s="407"/>
      <c r="D75" s="407"/>
      <c r="E75" s="407"/>
      <c r="F75" s="408"/>
      <c r="G75" s="408"/>
      <c r="H75" s="408"/>
    </row>
    <row r="76" spans="1:8">
      <c r="A76" s="354"/>
      <c r="B76" s="407"/>
      <c r="C76" s="407"/>
      <c r="D76" s="407"/>
      <c r="E76" s="407"/>
      <c r="F76" s="408"/>
      <c r="G76" s="408"/>
      <c r="H76" s="408"/>
    </row>
    <row r="77" spans="1:8">
      <c r="A77" s="354"/>
      <c r="B77" s="407"/>
      <c r="C77" s="407"/>
      <c r="D77" s="407"/>
      <c r="E77" s="407"/>
      <c r="F77" s="408"/>
      <c r="G77" s="408"/>
      <c r="H77" s="408"/>
    </row>
    <row r="78" spans="1:8">
      <c r="A78" s="354"/>
      <c r="B78" s="407"/>
      <c r="C78" s="407"/>
      <c r="D78" s="407"/>
      <c r="E78" s="407"/>
      <c r="F78" s="408"/>
      <c r="G78" s="408"/>
      <c r="H78" s="408"/>
    </row>
    <row r="79" spans="1:8">
      <c r="A79" s="354"/>
      <c r="B79" s="407"/>
      <c r="C79" s="407"/>
      <c r="D79" s="407"/>
      <c r="E79" s="407"/>
      <c r="F79" s="408"/>
      <c r="G79" s="408"/>
      <c r="H79" s="408"/>
    </row>
    <row r="80" spans="1:8">
      <c r="A80" s="354"/>
      <c r="B80" s="407"/>
      <c r="C80" s="407"/>
      <c r="D80" s="407"/>
      <c r="E80" s="407"/>
      <c r="F80" s="408"/>
      <c r="G80" s="408"/>
      <c r="H80" s="408"/>
    </row>
    <row r="81" spans="1:8">
      <c r="A81" s="354"/>
      <c r="B81" s="407"/>
      <c r="C81" s="407"/>
      <c r="D81" s="407"/>
      <c r="E81" s="407"/>
      <c r="F81" s="408"/>
      <c r="G81" s="408"/>
      <c r="H81" s="408"/>
    </row>
    <row r="82" spans="1:8">
      <c r="A82" s="354"/>
      <c r="B82" s="407"/>
      <c r="C82" s="407"/>
      <c r="D82" s="407"/>
      <c r="E82" s="407"/>
      <c r="F82" s="408"/>
      <c r="G82" s="408"/>
      <c r="H82" s="408"/>
    </row>
    <row r="83" spans="1:8">
      <c r="A83" s="354"/>
      <c r="B83" s="407"/>
      <c r="C83" s="407"/>
      <c r="D83" s="407"/>
      <c r="E83" s="407"/>
      <c r="F83" s="408"/>
      <c r="G83" s="408"/>
      <c r="H83" s="408"/>
    </row>
    <row r="84" spans="1:8">
      <c r="A84" s="354"/>
      <c r="B84" s="407"/>
      <c r="C84" s="407"/>
      <c r="D84" s="407"/>
      <c r="E84" s="407"/>
      <c r="F84" s="408"/>
      <c r="G84" s="408"/>
      <c r="H84" s="408"/>
    </row>
    <row r="85" spans="1:8">
      <c r="D85" s="399" t="s">
        <v>615</v>
      </c>
      <c r="E85" s="399" t="s">
        <v>629</v>
      </c>
    </row>
    <row r="86" spans="1:8">
      <c r="A86" s="887" t="s">
        <v>630</v>
      </c>
      <c r="B86" s="887"/>
      <c r="C86" s="887"/>
      <c r="D86" s="887"/>
      <c r="E86" s="887"/>
      <c r="F86" s="887"/>
      <c r="G86" s="887"/>
      <c r="H86" s="887"/>
    </row>
    <row r="87" spans="1:8">
      <c r="A87" s="391"/>
      <c r="B87" s="392"/>
      <c r="C87" s="392"/>
      <c r="D87" s="392"/>
      <c r="E87" s="875" t="s">
        <v>631</v>
      </c>
      <c r="F87" s="875"/>
      <c r="G87" s="875"/>
      <c r="H87" s="875"/>
    </row>
    <row r="88" spans="1:8" ht="94.5">
      <c r="A88" s="409"/>
      <c r="B88" s="410"/>
      <c r="C88" s="410"/>
      <c r="D88" s="410"/>
      <c r="E88" s="411" t="s">
        <v>72</v>
      </c>
      <c r="F88" s="906" t="s">
        <v>73</v>
      </c>
      <c r="G88" s="906"/>
      <c r="H88" s="272" t="s">
        <v>632</v>
      </c>
    </row>
    <row r="89" spans="1:8">
      <c r="A89" s="907" t="s">
        <v>633</v>
      </c>
      <c r="B89" s="907"/>
      <c r="C89" s="907"/>
      <c r="D89" s="907"/>
      <c r="E89" s="412"/>
      <c r="F89" s="412"/>
      <c r="G89" s="282"/>
      <c r="H89" s="283"/>
    </row>
    <row r="90" spans="1:8">
      <c r="A90" s="884" t="s">
        <v>634</v>
      </c>
      <c r="B90" s="884"/>
      <c r="C90" s="884"/>
      <c r="D90" s="884"/>
      <c r="E90" s="413">
        <v>12082.27</v>
      </c>
      <c r="F90" s="412"/>
      <c r="G90" s="284">
        <v>10972.49</v>
      </c>
      <c r="H90" s="278">
        <v>1109.78</v>
      </c>
    </row>
    <row r="91" spans="1:8">
      <c r="A91" s="882" t="s">
        <v>635</v>
      </c>
      <c r="B91" s="882"/>
      <c r="C91" s="882"/>
      <c r="D91" s="399"/>
      <c r="E91" s="412"/>
      <c r="G91" s="282"/>
      <c r="H91" s="283"/>
    </row>
    <row r="92" spans="1:8">
      <c r="A92" s="884" t="s">
        <v>634</v>
      </c>
      <c r="B92" s="884"/>
      <c r="C92" s="884"/>
      <c r="D92" s="884"/>
      <c r="E92" s="414" t="s">
        <v>636</v>
      </c>
      <c r="F92" s="412"/>
      <c r="G92" s="283">
        <v>493.88</v>
      </c>
      <c r="H92" s="283">
        <v>88.02</v>
      </c>
    </row>
    <row r="93" spans="1:8">
      <c r="A93" s="884" t="s">
        <v>637</v>
      </c>
      <c r="B93" s="884"/>
      <c r="C93" s="884"/>
      <c r="D93" s="884"/>
      <c r="E93" s="415" t="s">
        <v>574</v>
      </c>
      <c r="F93" s="389"/>
      <c r="G93" s="416" t="s">
        <v>17</v>
      </c>
      <c r="H93" s="417" t="s">
        <v>17</v>
      </c>
    </row>
    <row r="94" spans="1:8">
      <c r="D94" s="418" t="s">
        <v>638</v>
      </c>
      <c r="E94" s="419">
        <v>12664.17</v>
      </c>
      <c r="F94" s="420"/>
      <c r="G94" s="419">
        <v>11466.37</v>
      </c>
      <c r="H94" s="421">
        <v>1197.8</v>
      </c>
    </row>
    <row r="95" spans="1:8">
      <c r="A95" s="156" t="s">
        <v>639</v>
      </c>
    </row>
    <row r="96" spans="1:8">
      <c r="A96" s="884" t="s">
        <v>640</v>
      </c>
      <c r="B96" s="884"/>
      <c r="C96" s="884"/>
      <c r="D96" s="884"/>
      <c r="E96" s="387">
        <v>0.26</v>
      </c>
      <c r="F96" s="422"/>
      <c r="G96" s="423">
        <v>0.5</v>
      </c>
      <c r="H96" s="423" t="s">
        <v>641</v>
      </c>
    </row>
    <row r="97" spans="1:10">
      <c r="A97" s="884" t="s">
        <v>642</v>
      </c>
      <c r="B97" s="884"/>
      <c r="C97" s="884"/>
      <c r="E97" s="422">
        <v>3.9</v>
      </c>
      <c r="F97" s="424"/>
      <c r="G97" s="425">
        <v>32.090000000000003</v>
      </c>
      <c r="H97" s="426" t="s">
        <v>643</v>
      </c>
    </row>
    <row r="98" spans="1:10">
      <c r="A98" s="280" t="s">
        <v>644</v>
      </c>
      <c r="D98" s="347"/>
      <c r="E98" s="427">
        <v>11.3</v>
      </c>
      <c r="F98" s="347"/>
      <c r="G98" s="427">
        <v>17.600000000000001</v>
      </c>
      <c r="H98" s="417" t="s">
        <v>645</v>
      </c>
    </row>
    <row r="99" spans="1:10">
      <c r="D99" s="418" t="s">
        <v>646</v>
      </c>
      <c r="E99" s="428">
        <v>15.46</v>
      </c>
      <c r="F99" s="429"/>
      <c r="G99" s="430">
        <v>50.19</v>
      </c>
      <c r="H99" s="431" t="s">
        <v>647</v>
      </c>
    </row>
    <row r="100" spans="1:10" s="276" customFormat="1">
      <c r="A100" s="882" t="s">
        <v>648</v>
      </c>
      <c r="B100" s="882"/>
      <c r="C100" s="882"/>
      <c r="D100" s="882"/>
      <c r="E100" s="432">
        <v>566.44000000000005</v>
      </c>
      <c r="F100" s="420"/>
      <c r="G100" s="432">
        <v>443.69</v>
      </c>
      <c r="H100" s="285">
        <v>122.75</v>
      </c>
    </row>
    <row r="101" spans="1:10" s="437" customFormat="1">
      <c r="A101" s="909" t="s">
        <v>649</v>
      </c>
      <c r="B101" s="909"/>
      <c r="C101" s="909"/>
      <c r="D101" s="909"/>
      <c r="E101" s="433">
        <v>5</v>
      </c>
      <c r="F101" s="434"/>
      <c r="G101" s="435">
        <v>5</v>
      </c>
      <c r="H101" s="436"/>
      <c r="J101" s="347"/>
    </row>
    <row r="102" spans="1:10" s="437" customFormat="1">
      <c r="A102" s="909" t="s">
        <v>650</v>
      </c>
      <c r="B102" s="909"/>
      <c r="C102" s="909"/>
      <c r="D102" s="909"/>
      <c r="E102" s="438">
        <v>5</v>
      </c>
      <c r="F102" s="439"/>
      <c r="G102" s="440">
        <v>4</v>
      </c>
      <c r="H102" s="436"/>
      <c r="J102" s="347"/>
    </row>
    <row r="103" spans="1:10">
      <c r="D103" s="399"/>
      <c r="E103" s="399"/>
      <c r="J103" s="276"/>
    </row>
    <row r="104" spans="1:10">
      <c r="A104" s="910" t="s">
        <v>651</v>
      </c>
      <c r="B104" s="910"/>
      <c r="C104" s="910"/>
      <c r="D104" s="910"/>
      <c r="E104" s="910"/>
      <c r="F104" s="910"/>
      <c r="G104" s="910"/>
      <c r="H104" s="910"/>
      <c r="J104" s="437"/>
    </row>
    <row r="105" spans="1:10">
      <c r="A105" s="441"/>
      <c r="B105" s="441"/>
      <c r="C105" s="441"/>
      <c r="D105" s="441"/>
      <c r="E105" s="441"/>
      <c r="F105" s="441"/>
      <c r="G105" s="441"/>
      <c r="H105" s="441"/>
      <c r="J105" s="437"/>
    </row>
    <row r="106" spans="1:10">
      <c r="A106" s="911"/>
      <c r="B106" s="911"/>
      <c r="C106" s="911"/>
      <c r="D106" s="911"/>
      <c r="E106" s="911"/>
      <c r="F106" s="911"/>
      <c r="G106" s="911"/>
      <c r="H106" s="911"/>
      <c r="J106" s="437"/>
    </row>
    <row r="107" spans="1:10">
      <c r="A107" s="908" t="s">
        <v>652</v>
      </c>
      <c r="B107" s="908"/>
      <c r="C107" s="908"/>
      <c r="D107" s="908"/>
      <c r="E107" s="908"/>
      <c r="F107" s="908"/>
      <c r="G107" s="908"/>
      <c r="H107" s="908"/>
    </row>
    <row r="108" spans="1:10">
      <c r="A108" s="347"/>
      <c r="B108" s="388"/>
    </row>
    <row r="110" spans="1:10">
      <c r="A110" s="347"/>
      <c r="B110" s="388"/>
    </row>
    <row r="111" spans="1:10">
      <c r="A111" s="347"/>
      <c r="B111" s="388"/>
    </row>
    <row r="112" spans="1:10">
      <c r="A112" s="347"/>
      <c r="B112" s="388"/>
    </row>
    <row r="113" spans="1:2">
      <c r="A113" s="347"/>
      <c r="B113" s="388"/>
    </row>
    <row r="114" spans="1:2">
      <c r="A114" s="347"/>
      <c r="B114" s="388"/>
    </row>
  </sheetData>
  <mergeCells count="50">
    <mergeCell ref="A107:H107"/>
    <mergeCell ref="A97:C97"/>
    <mergeCell ref="A100:D100"/>
    <mergeCell ref="A101:D101"/>
    <mergeCell ref="A102:D102"/>
    <mergeCell ref="A104:H104"/>
    <mergeCell ref="A106:H106"/>
    <mergeCell ref="A96:D96"/>
    <mergeCell ref="F67:H67"/>
    <mergeCell ref="F68:H68"/>
    <mergeCell ref="F69:H69"/>
    <mergeCell ref="A86:H86"/>
    <mergeCell ref="E87:H87"/>
    <mergeCell ref="F88:G88"/>
    <mergeCell ref="A89:D89"/>
    <mergeCell ref="A90:D90"/>
    <mergeCell ref="A91:C91"/>
    <mergeCell ref="A92:D92"/>
    <mergeCell ref="A93:D93"/>
    <mergeCell ref="F66:H66"/>
    <mergeCell ref="A52:H52"/>
    <mergeCell ref="A53:B53"/>
    <mergeCell ref="G53:H53"/>
    <mergeCell ref="A54:B54"/>
    <mergeCell ref="G54:H54"/>
    <mergeCell ref="A56:H56"/>
    <mergeCell ref="A57:H57"/>
    <mergeCell ref="A58:H58"/>
    <mergeCell ref="A63:H63"/>
    <mergeCell ref="F64:H64"/>
    <mergeCell ref="A65:H65"/>
    <mergeCell ref="A51:B51"/>
    <mergeCell ref="G51:H51"/>
    <mergeCell ref="A26:H26"/>
    <mergeCell ref="A27:D27"/>
    <mergeCell ref="G27:H27"/>
    <mergeCell ref="F28:G28"/>
    <mergeCell ref="A41:H41"/>
    <mergeCell ref="A43:H43"/>
    <mergeCell ref="A44:H44"/>
    <mergeCell ref="A47:H47"/>
    <mergeCell ref="A48:H48"/>
    <mergeCell ref="A49:H49"/>
    <mergeCell ref="A50:H50"/>
    <mergeCell ref="A16:C16"/>
    <mergeCell ref="A1:H1"/>
    <mergeCell ref="A2:H2"/>
    <mergeCell ref="G3:H3"/>
    <mergeCell ref="F4:G4"/>
    <mergeCell ref="A8:C8"/>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8"/>
  <sheetViews>
    <sheetView workbookViewId="0">
      <selection activeCell="S17" sqref="S17"/>
    </sheetView>
  </sheetViews>
  <sheetFormatPr defaultRowHeight="15.75"/>
  <cols>
    <col min="1" max="1" width="25.7109375" style="280" customWidth="1"/>
    <col min="2" max="2" width="11.85546875" style="347" customWidth="1"/>
    <col min="3" max="3" width="16.85546875" style="347" customWidth="1"/>
    <col min="4" max="4" width="13.85546875" style="347" customWidth="1"/>
    <col min="5" max="5" width="16" style="347" customWidth="1"/>
    <col min="6" max="6" width="11.85546875" style="347" customWidth="1"/>
    <col min="7" max="7" width="15.140625" style="347" customWidth="1"/>
    <col min="8" max="8" width="9.7109375" customWidth="1"/>
    <col min="9" max="9" width="0.85546875" customWidth="1"/>
  </cols>
  <sheetData>
    <row r="1" spans="1:7">
      <c r="A1" s="901" t="s">
        <v>653</v>
      </c>
      <c r="B1" s="901"/>
      <c r="C1" s="901"/>
      <c r="D1" s="901"/>
      <c r="E1" s="901"/>
      <c r="F1" s="901"/>
      <c r="G1" s="901"/>
    </row>
    <row r="2" spans="1:7" ht="15">
      <c r="A2" s="862" t="s">
        <v>654</v>
      </c>
      <c r="B2" s="867" t="s">
        <v>655</v>
      </c>
      <c r="C2" s="867" t="s">
        <v>656</v>
      </c>
      <c r="D2" s="867" t="s">
        <v>657</v>
      </c>
      <c r="E2" s="867" t="s">
        <v>658</v>
      </c>
      <c r="F2" s="867" t="s">
        <v>659</v>
      </c>
      <c r="G2" s="867" t="s">
        <v>660</v>
      </c>
    </row>
    <row r="3" spans="1:7" ht="15">
      <c r="A3" s="862"/>
      <c r="B3" s="867"/>
      <c r="C3" s="867"/>
      <c r="D3" s="867"/>
      <c r="E3" s="867"/>
      <c r="F3" s="867"/>
      <c r="G3" s="867"/>
    </row>
    <row r="4" spans="1:7" ht="15">
      <c r="A4" s="862"/>
      <c r="B4" s="867"/>
      <c r="C4" s="867"/>
      <c r="D4" s="867"/>
      <c r="E4" s="867"/>
      <c r="F4" s="867"/>
      <c r="G4" s="867"/>
    </row>
    <row r="5" spans="1:7" ht="15">
      <c r="A5" s="862"/>
      <c r="B5" s="867"/>
      <c r="C5" s="867"/>
      <c r="D5" s="867"/>
      <c r="E5" s="867"/>
      <c r="F5" s="867"/>
      <c r="G5" s="867"/>
    </row>
    <row r="6" spans="1:7">
      <c r="A6" s="277">
        <v>1</v>
      </c>
      <c r="B6" s="277">
        <v>2</v>
      </c>
      <c r="C6" s="277">
        <v>3</v>
      </c>
      <c r="D6" s="277">
        <v>4</v>
      </c>
      <c r="E6" s="277">
        <v>5</v>
      </c>
      <c r="F6" s="277">
        <v>6</v>
      </c>
      <c r="G6" s="277">
        <v>7</v>
      </c>
    </row>
    <row r="7" spans="1:7">
      <c r="A7" s="914" t="s">
        <v>661</v>
      </c>
      <c r="B7" s="914"/>
      <c r="C7" s="914"/>
      <c r="D7" s="914"/>
      <c r="E7" s="914"/>
      <c r="F7" s="914"/>
      <c r="G7" s="914"/>
    </row>
    <row r="8" spans="1:7" s="247" customFormat="1">
      <c r="A8" s="442" t="s">
        <v>662</v>
      </c>
      <c r="B8" s="136"/>
      <c r="C8" s="136"/>
      <c r="D8" s="136"/>
      <c r="E8" s="136"/>
      <c r="F8" s="136"/>
      <c r="G8" s="136"/>
    </row>
    <row r="9" spans="1:7" s="247" customFormat="1">
      <c r="A9" s="266" t="s">
        <v>663</v>
      </c>
      <c r="B9" s="443">
        <v>85.4</v>
      </c>
      <c r="C9" s="443" t="s">
        <v>17</v>
      </c>
      <c r="D9" s="443">
        <v>0.79850319999999997</v>
      </c>
      <c r="E9" s="444" t="s">
        <v>17</v>
      </c>
      <c r="F9" s="443">
        <f>B9-D9</f>
        <v>84.601496800000007</v>
      </c>
      <c r="G9" s="116" t="s">
        <v>17</v>
      </c>
    </row>
    <row r="10" spans="1:7" s="247" customFormat="1" ht="31.5">
      <c r="A10" s="266" t="s">
        <v>664</v>
      </c>
      <c r="B10" s="445">
        <v>1.1399999999999999</v>
      </c>
      <c r="C10" s="443" t="s">
        <v>17</v>
      </c>
      <c r="D10" s="443" t="s">
        <v>17</v>
      </c>
      <c r="E10" s="443" t="s">
        <v>17</v>
      </c>
      <c r="F10" s="445">
        <v>1.1399999999999999</v>
      </c>
      <c r="G10" s="116" t="s">
        <v>17</v>
      </c>
    </row>
    <row r="11" spans="1:7" s="247" customFormat="1" ht="47.25">
      <c r="A11" s="266" t="s">
        <v>665</v>
      </c>
      <c r="B11" s="445" t="s">
        <v>666</v>
      </c>
      <c r="C11" s="443" t="s">
        <v>17</v>
      </c>
      <c r="D11" s="443" t="s">
        <v>17</v>
      </c>
      <c r="E11" s="443" t="s">
        <v>17</v>
      </c>
      <c r="F11" s="445">
        <v>1.1299999999999999</v>
      </c>
      <c r="G11" s="116" t="s">
        <v>17</v>
      </c>
    </row>
    <row r="12" spans="1:7" s="302" customFormat="1">
      <c r="A12" s="114" t="s">
        <v>667</v>
      </c>
      <c r="B12" s="446">
        <v>87.67</v>
      </c>
      <c r="C12" s="447" t="s">
        <v>17</v>
      </c>
      <c r="D12" s="448">
        <v>0.8</v>
      </c>
      <c r="E12" s="447" t="s">
        <v>17</v>
      </c>
      <c r="F12" s="446">
        <f>SUM(F9:F11)</f>
        <v>86.871496800000003</v>
      </c>
      <c r="G12" s="449" t="s">
        <v>567</v>
      </c>
    </row>
    <row r="13" spans="1:7" s="247" customFormat="1">
      <c r="A13" s="114" t="s">
        <v>668</v>
      </c>
      <c r="B13" s="450"/>
      <c r="C13" s="450"/>
      <c r="D13" s="450"/>
      <c r="E13" s="450"/>
      <c r="F13" s="450"/>
      <c r="G13" s="136"/>
    </row>
    <row r="14" spans="1:7" s="247" customFormat="1" ht="31.5">
      <c r="A14" s="262" t="s">
        <v>669</v>
      </c>
      <c r="B14" s="445">
        <v>0.2</v>
      </c>
      <c r="C14" s="443" t="s">
        <v>17</v>
      </c>
      <c r="D14" s="443" t="s">
        <v>17</v>
      </c>
      <c r="E14" s="443" t="s">
        <v>17</v>
      </c>
      <c r="F14" s="445">
        <v>0.2</v>
      </c>
      <c r="G14" s="116" t="s">
        <v>17</v>
      </c>
    </row>
    <row r="15" spans="1:7" s="247" customFormat="1">
      <c r="A15" s="451" t="s">
        <v>378</v>
      </c>
      <c r="B15" s="452">
        <v>17.309999999999999</v>
      </c>
      <c r="C15" s="453">
        <v>3.44</v>
      </c>
      <c r="D15" s="452">
        <v>0.64198180000000005</v>
      </c>
      <c r="E15" s="443" t="s">
        <v>17</v>
      </c>
      <c r="F15" s="452">
        <v>20.11</v>
      </c>
      <c r="G15" s="116">
        <v>16</v>
      </c>
    </row>
    <row r="16" spans="1:7" s="247" customFormat="1" ht="63">
      <c r="A16" s="262" t="s">
        <v>670</v>
      </c>
      <c r="B16" s="445">
        <v>9.08</v>
      </c>
      <c r="C16" s="443" t="s">
        <v>17</v>
      </c>
      <c r="D16" s="443" t="s">
        <v>17</v>
      </c>
      <c r="E16" s="443" t="s">
        <v>17</v>
      </c>
      <c r="F16" s="445">
        <v>9.08</v>
      </c>
      <c r="G16" s="116" t="s">
        <v>17</v>
      </c>
    </row>
    <row r="17" spans="1:7" s="247" customFormat="1" ht="31.5">
      <c r="A17" s="262" t="s">
        <v>671</v>
      </c>
      <c r="B17" s="452">
        <v>0.08</v>
      </c>
      <c r="C17" s="443" t="s">
        <v>17</v>
      </c>
      <c r="D17" s="452">
        <v>0.02</v>
      </c>
      <c r="E17" s="443" t="s">
        <v>17</v>
      </c>
      <c r="F17" s="452">
        <v>0.06</v>
      </c>
      <c r="G17" s="116">
        <v>25</v>
      </c>
    </row>
    <row r="18" spans="1:7" s="247" customFormat="1">
      <c r="A18" s="262" t="s">
        <v>672</v>
      </c>
      <c r="B18" s="445">
        <v>1.61</v>
      </c>
      <c r="C18" s="443" t="s">
        <v>17</v>
      </c>
      <c r="D18" s="443" t="s">
        <v>17</v>
      </c>
      <c r="E18" s="443" t="s">
        <v>17</v>
      </c>
      <c r="F18" s="445">
        <v>1.61</v>
      </c>
      <c r="G18" s="116" t="s">
        <v>17</v>
      </c>
    </row>
    <row r="19" spans="1:7" s="247" customFormat="1" ht="47.25">
      <c r="A19" s="262" t="s">
        <v>673</v>
      </c>
      <c r="B19" s="445">
        <v>13.92</v>
      </c>
      <c r="C19" s="443" t="s">
        <v>17</v>
      </c>
      <c r="D19" s="443" t="s">
        <v>17</v>
      </c>
      <c r="E19" s="443" t="s">
        <v>17</v>
      </c>
      <c r="F19" s="445">
        <v>13.92</v>
      </c>
      <c r="G19" s="116" t="s">
        <v>17</v>
      </c>
    </row>
    <row r="20" spans="1:7" s="247" customFormat="1">
      <c r="A20" s="266" t="s">
        <v>674</v>
      </c>
      <c r="B20" s="454">
        <v>2.25</v>
      </c>
      <c r="C20" s="443" t="s">
        <v>17</v>
      </c>
      <c r="D20" s="443" t="s">
        <v>17</v>
      </c>
      <c r="E20" s="443" t="s">
        <v>17</v>
      </c>
      <c r="F20" s="454">
        <v>2.25</v>
      </c>
      <c r="G20" s="116" t="s">
        <v>17</v>
      </c>
    </row>
    <row r="21" spans="1:7" s="247" customFormat="1">
      <c r="A21" s="262" t="s">
        <v>675</v>
      </c>
      <c r="B21" s="445">
        <v>0.02</v>
      </c>
      <c r="C21" s="443" t="s">
        <v>17</v>
      </c>
      <c r="D21" s="443" t="s">
        <v>17</v>
      </c>
      <c r="E21" s="443" t="s">
        <v>17</v>
      </c>
      <c r="F21" s="445">
        <v>0.02</v>
      </c>
      <c r="G21" s="116" t="s">
        <v>17</v>
      </c>
    </row>
    <row r="22" spans="1:7" s="302" customFormat="1" ht="31.5">
      <c r="A22" s="114" t="s">
        <v>676</v>
      </c>
      <c r="B22" s="455">
        <v>44.47</v>
      </c>
      <c r="C22" s="456">
        <v>3.44</v>
      </c>
      <c r="D22" s="457">
        <f>D15+D17</f>
        <v>0.66198180000000006</v>
      </c>
      <c r="E22" s="458" t="s">
        <v>17</v>
      </c>
      <c r="F22" s="455">
        <v>47.25</v>
      </c>
      <c r="G22" s="258">
        <v>6</v>
      </c>
    </row>
    <row r="23" spans="1:7" s="302" customFormat="1">
      <c r="A23" s="459"/>
      <c r="B23" s="460"/>
      <c r="C23" s="461"/>
      <c r="D23" s="462"/>
      <c r="E23" s="463"/>
      <c r="F23" s="460"/>
      <c r="G23" s="463"/>
    </row>
    <row r="24" spans="1:7" s="247" customFormat="1" ht="15">
      <c r="A24" s="915" t="s">
        <v>677</v>
      </c>
      <c r="B24" s="915"/>
      <c r="C24" s="915"/>
      <c r="D24" s="915"/>
      <c r="E24" s="915"/>
      <c r="F24" s="915"/>
      <c r="G24" s="915"/>
    </row>
    <row r="25" spans="1:7">
      <c r="A25" s="901" t="s">
        <v>653</v>
      </c>
      <c r="B25" s="901"/>
      <c r="C25" s="901"/>
      <c r="D25" s="901"/>
      <c r="E25" s="901"/>
      <c r="F25" s="901"/>
      <c r="G25" s="901"/>
    </row>
    <row r="26" spans="1:7" ht="15">
      <c r="A26" s="862" t="s">
        <v>678</v>
      </c>
      <c r="B26" s="867" t="s">
        <v>679</v>
      </c>
      <c r="C26" s="867" t="s">
        <v>656</v>
      </c>
      <c r="D26" s="867" t="s">
        <v>657</v>
      </c>
      <c r="E26" s="867" t="s">
        <v>658</v>
      </c>
      <c r="F26" s="867" t="s">
        <v>680</v>
      </c>
      <c r="G26" s="867" t="s">
        <v>681</v>
      </c>
    </row>
    <row r="27" spans="1:7" ht="15">
      <c r="A27" s="862"/>
      <c r="B27" s="867"/>
      <c r="C27" s="867"/>
      <c r="D27" s="867"/>
      <c r="E27" s="867"/>
      <c r="F27" s="867"/>
      <c r="G27" s="867"/>
    </row>
    <row r="28" spans="1:7" ht="15">
      <c r="A28" s="862"/>
      <c r="B28" s="867"/>
      <c r="C28" s="867"/>
      <c r="D28" s="867"/>
      <c r="E28" s="867"/>
      <c r="F28" s="867"/>
      <c r="G28" s="867"/>
    </row>
    <row r="29" spans="1:7" ht="15">
      <c r="A29" s="862"/>
      <c r="B29" s="867"/>
      <c r="C29" s="867"/>
      <c r="D29" s="867"/>
      <c r="E29" s="867"/>
      <c r="F29" s="867"/>
      <c r="G29" s="867"/>
    </row>
    <row r="30" spans="1:7">
      <c r="A30" s="277">
        <v>1</v>
      </c>
      <c r="B30" s="277">
        <v>2</v>
      </c>
      <c r="C30" s="277">
        <v>3</v>
      </c>
      <c r="D30" s="277">
        <v>4</v>
      </c>
      <c r="E30" s="277">
        <v>5</v>
      </c>
      <c r="F30" s="277">
        <v>6</v>
      </c>
      <c r="G30" s="277">
        <v>7</v>
      </c>
    </row>
    <row r="31" spans="1:7">
      <c r="A31" s="914" t="s">
        <v>661</v>
      </c>
      <c r="B31" s="914"/>
      <c r="C31" s="914"/>
      <c r="D31" s="914"/>
      <c r="E31" s="914"/>
      <c r="F31" s="914"/>
      <c r="G31" s="914"/>
    </row>
    <row r="32" spans="1:7" ht="31.5">
      <c r="A32" s="264" t="s">
        <v>682</v>
      </c>
      <c r="B32" s="140"/>
      <c r="C32" s="140"/>
      <c r="D32" s="140"/>
      <c r="E32" s="140"/>
      <c r="F32" s="140"/>
      <c r="G32" s="140"/>
    </row>
    <row r="33" spans="1:7" s="247" customFormat="1" ht="31.5">
      <c r="A33" s="266" t="s">
        <v>683</v>
      </c>
      <c r="B33" s="464">
        <v>83.93</v>
      </c>
      <c r="C33" s="464">
        <v>2.02</v>
      </c>
      <c r="D33" s="465">
        <v>22.504560900000001</v>
      </c>
      <c r="E33" s="443" t="s">
        <v>17</v>
      </c>
      <c r="F33" s="464">
        <v>63.45</v>
      </c>
      <c r="G33" s="466" t="s">
        <v>684</v>
      </c>
    </row>
    <row r="34" spans="1:7" s="248" customFormat="1" ht="47.25">
      <c r="A34" s="264" t="s">
        <v>685</v>
      </c>
      <c r="B34" s="455">
        <v>83.93</v>
      </c>
      <c r="C34" s="455">
        <v>2.02</v>
      </c>
      <c r="D34" s="467">
        <v>22.504560900000001</v>
      </c>
      <c r="E34" s="458" t="s">
        <v>17</v>
      </c>
      <c r="F34" s="455">
        <f>B34+C34-D34</f>
        <v>63.445439100000002</v>
      </c>
      <c r="G34" s="258" t="s">
        <v>684</v>
      </c>
    </row>
    <row r="35" spans="1:7">
      <c r="A35" s="264" t="s">
        <v>686</v>
      </c>
      <c r="B35" s="468"/>
      <c r="C35" s="468"/>
      <c r="D35" s="468"/>
      <c r="E35" s="468"/>
      <c r="F35" s="468"/>
      <c r="G35" s="469"/>
    </row>
    <row r="36" spans="1:7">
      <c r="A36" s="266" t="s">
        <v>380</v>
      </c>
      <c r="B36" s="452">
        <v>2.67</v>
      </c>
      <c r="C36" s="470">
        <v>19.518976800000001</v>
      </c>
      <c r="D36" s="470" t="s">
        <v>17</v>
      </c>
      <c r="E36" s="470" t="s">
        <v>17</v>
      </c>
      <c r="F36" s="452">
        <f>B36+C36</f>
        <v>22.188976799999999</v>
      </c>
      <c r="G36" s="466">
        <v>731</v>
      </c>
    </row>
    <row r="37" spans="1:7" s="248" customFormat="1" ht="31.5">
      <c r="A37" s="264" t="s">
        <v>687</v>
      </c>
      <c r="B37" s="456">
        <v>2.67</v>
      </c>
      <c r="C37" s="458">
        <v>19.52</v>
      </c>
      <c r="D37" s="458" t="s">
        <v>17</v>
      </c>
      <c r="E37" s="458" t="s">
        <v>17</v>
      </c>
      <c r="F37" s="456">
        <v>22.19</v>
      </c>
      <c r="G37" s="258">
        <v>731</v>
      </c>
    </row>
    <row r="38" spans="1:7" s="248" customFormat="1">
      <c r="A38" s="146" t="s">
        <v>251</v>
      </c>
      <c r="B38" s="374">
        <v>218.74</v>
      </c>
      <c r="C38" s="456">
        <f>C22+C34+C37</f>
        <v>24.98</v>
      </c>
      <c r="D38" s="471">
        <v>23.96</v>
      </c>
      <c r="E38" s="458" t="s">
        <v>17</v>
      </c>
      <c r="F38" s="374">
        <f>B38+C38-D38</f>
        <v>219.76</v>
      </c>
      <c r="G38" s="472" t="s">
        <v>17</v>
      </c>
    </row>
    <row r="39" spans="1:7">
      <c r="A39" s="191"/>
    </row>
    <row r="40" spans="1:7" ht="15">
      <c r="A40" s="915"/>
      <c r="B40" s="915"/>
      <c r="C40" s="915"/>
      <c r="D40" s="915"/>
      <c r="E40" s="915"/>
      <c r="F40" s="915"/>
      <c r="G40" s="915"/>
    </row>
    <row r="51" spans="1:9">
      <c r="A51" s="473"/>
    </row>
    <row r="52" spans="1:9" s="247" customFormat="1" ht="15.75" customHeight="1">
      <c r="A52" s="916" t="s">
        <v>688</v>
      </c>
      <c r="B52" s="916"/>
      <c r="C52" s="916"/>
      <c r="D52" s="474"/>
      <c r="E52" s="238"/>
      <c r="F52" s="475"/>
      <c r="G52" s="238"/>
    </row>
    <row r="53" spans="1:9">
      <c r="A53" s="912" t="s">
        <v>653</v>
      </c>
      <c r="B53" s="912"/>
      <c r="C53" s="912"/>
      <c r="D53" s="912"/>
      <c r="E53" s="912"/>
      <c r="F53" s="912"/>
      <c r="G53" s="912"/>
      <c r="H53" s="912"/>
    </row>
    <row r="54" spans="1:9">
      <c r="A54" s="917" t="s">
        <v>689</v>
      </c>
      <c r="B54" s="917"/>
      <c r="C54" s="917"/>
      <c r="D54" s="917"/>
      <c r="E54" s="917"/>
      <c r="F54" s="917"/>
      <c r="G54" s="476"/>
      <c r="H54" s="476"/>
      <c r="I54" s="276"/>
    </row>
    <row r="55" spans="1:9">
      <c r="A55" s="912" t="s">
        <v>690</v>
      </c>
      <c r="B55" s="913"/>
      <c r="C55" s="913"/>
      <c r="D55" s="913"/>
      <c r="E55" s="913"/>
      <c r="F55" s="913"/>
      <c r="G55" s="913"/>
      <c r="H55" s="913"/>
      <c r="I55" s="477"/>
    </row>
    <row r="56" spans="1:9" ht="31.5">
      <c r="A56" s="287" t="s">
        <v>691</v>
      </c>
      <c r="B56" s="287" t="s">
        <v>692</v>
      </c>
      <c r="C56" s="872" t="s">
        <v>693</v>
      </c>
      <c r="D56" s="872"/>
      <c r="E56" s="288" t="s">
        <v>694</v>
      </c>
      <c r="F56" s="287" t="s">
        <v>695</v>
      </c>
      <c r="G56" s="918" t="s">
        <v>696</v>
      </c>
      <c r="H56" s="811"/>
      <c r="I56" s="919"/>
    </row>
    <row r="57" spans="1:9">
      <c r="A57" s="405">
        <v>1</v>
      </c>
      <c r="B57" s="405">
        <v>2</v>
      </c>
      <c r="C57" s="900">
        <v>3</v>
      </c>
      <c r="D57" s="902"/>
      <c r="E57" s="405">
        <v>4</v>
      </c>
      <c r="F57" s="478">
        <v>5</v>
      </c>
      <c r="G57" s="914">
        <v>6</v>
      </c>
      <c r="H57" s="914"/>
      <c r="I57" s="914"/>
    </row>
    <row r="58" spans="1:9" s="482" customFormat="1" ht="51.75" customHeight="1">
      <c r="A58" s="479" t="s">
        <v>697</v>
      </c>
      <c r="B58" s="479" t="s">
        <v>697</v>
      </c>
      <c r="C58" s="920" t="s">
        <v>697</v>
      </c>
      <c r="D58" s="921"/>
      <c r="E58" s="480" t="s">
        <v>697</v>
      </c>
      <c r="F58" s="481" t="s">
        <v>697</v>
      </c>
      <c r="G58" s="922" t="s">
        <v>697</v>
      </c>
      <c r="H58" s="923"/>
      <c r="I58" s="924"/>
    </row>
    <row r="59" spans="1:9">
      <c r="A59" s="483"/>
      <c r="B59" s="483"/>
      <c r="C59" s="483"/>
      <c r="D59" s="483"/>
      <c r="E59" s="484"/>
      <c r="F59" s="485"/>
      <c r="G59" s="485"/>
      <c r="H59" s="485"/>
      <c r="I59" s="485"/>
    </row>
    <row r="60" spans="1:9">
      <c r="A60" s="483"/>
      <c r="B60" s="483"/>
      <c r="C60" s="483"/>
      <c r="D60" s="483"/>
      <c r="E60" s="484"/>
      <c r="F60" s="485"/>
      <c r="G60" s="485"/>
      <c r="H60" s="485"/>
      <c r="I60" s="485"/>
    </row>
    <row r="61" spans="1:9">
      <c r="A61" s="483"/>
      <c r="B61" s="483"/>
      <c r="C61" s="483"/>
      <c r="D61" s="483"/>
      <c r="E61" s="484"/>
      <c r="F61" s="485"/>
      <c r="G61" s="485"/>
      <c r="H61" s="485"/>
      <c r="I61" s="485"/>
    </row>
    <row r="62" spans="1:9">
      <c r="A62" s="483"/>
      <c r="B62" s="483"/>
      <c r="C62" s="483"/>
      <c r="D62" s="483"/>
      <c r="E62" s="484"/>
      <c r="F62" s="485"/>
      <c r="G62" s="485"/>
      <c r="H62" s="485"/>
      <c r="I62" s="485"/>
    </row>
    <row r="63" spans="1:9">
      <c r="A63" s="483"/>
      <c r="B63" s="483"/>
      <c r="C63" s="483"/>
      <c r="D63" s="483"/>
      <c r="E63" s="484"/>
      <c r="F63" s="485"/>
      <c r="G63" s="485"/>
      <c r="H63" s="485"/>
      <c r="I63" s="485"/>
    </row>
    <row r="64" spans="1:9">
      <c r="A64" s="483"/>
      <c r="B64" s="483"/>
      <c r="C64" s="483"/>
      <c r="D64" s="483"/>
      <c r="E64" s="484"/>
      <c r="F64" s="485"/>
      <c r="G64" s="485"/>
      <c r="H64" s="485"/>
      <c r="I64" s="485"/>
    </row>
    <row r="65" spans="1:9">
      <c r="A65" s="483"/>
      <c r="B65" s="483"/>
      <c r="C65" s="483"/>
      <c r="D65" s="483"/>
      <c r="E65" s="484"/>
      <c r="F65" s="485"/>
      <c r="G65" s="485"/>
      <c r="H65" s="485"/>
      <c r="I65" s="485"/>
    </row>
    <row r="66" spans="1:9">
      <c r="A66" s="483"/>
      <c r="B66" s="483"/>
      <c r="C66" s="483"/>
      <c r="D66" s="483"/>
      <c r="E66" s="484"/>
      <c r="F66" s="485"/>
      <c r="G66" s="485"/>
      <c r="H66" s="485"/>
      <c r="I66" s="485"/>
    </row>
    <row r="67" spans="1:9">
      <c r="A67" s="483"/>
      <c r="B67" s="483"/>
      <c r="C67" s="483"/>
      <c r="D67" s="483"/>
      <c r="E67" s="484"/>
      <c r="F67" s="485"/>
      <c r="G67" s="485"/>
      <c r="H67" s="485"/>
      <c r="I67" s="485"/>
    </row>
    <row r="68" spans="1:9">
      <c r="A68" s="483"/>
      <c r="B68" s="483"/>
      <c r="C68" s="483"/>
      <c r="D68" s="483"/>
      <c r="E68" s="484"/>
      <c r="F68" s="485"/>
      <c r="G68" s="485"/>
      <c r="H68" s="485"/>
      <c r="I68" s="485"/>
    </row>
    <row r="69" spans="1:9">
      <c r="A69" s="483"/>
      <c r="B69" s="483"/>
      <c r="C69" s="483"/>
      <c r="D69" s="483"/>
      <c r="E69" s="484"/>
      <c r="F69" s="485"/>
      <c r="G69" s="485"/>
      <c r="H69" s="485"/>
      <c r="I69" s="485"/>
    </row>
    <row r="70" spans="1:9">
      <c r="A70" s="483"/>
      <c r="B70" s="483"/>
      <c r="C70" s="483"/>
      <c r="D70" s="483"/>
      <c r="E70" s="484"/>
      <c r="F70" s="485"/>
      <c r="G70" s="485"/>
      <c r="H70" s="485"/>
      <c r="I70" s="485"/>
    </row>
    <row r="71" spans="1:9">
      <c r="A71" s="483"/>
      <c r="B71" s="483"/>
      <c r="C71" s="483"/>
      <c r="D71" s="483"/>
      <c r="E71" s="484"/>
      <c r="F71" s="485"/>
      <c r="G71" s="485"/>
      <c r="H71" s="485"/>
      <c r="I71" s="485"/>
    </row>
    <row r="72" spans="1:9">
      <c r="A72" s="483"/>
      <c r="B72" s="483"/>
      <c r="C72" s="483"/>
      <c r="D72" s="483"/>
      <c r="E72" s="484"/>
      <c r="F72" s="485"/>
      <c r="G72" s="485"/>
      <c r="H72" s="485"/>
      <c r="I72" s="485"/>
    </row>
    <row r="73" spans="1:9">
      <c r="A73" s="483"/>
      <c r="B73" s="483"/>
      <c r="C73" s="483"/>
      <c r="D73" s="483"/>
      <c r="E73" s="484"/>
      <c r="F73" s="485"/>
      <c r="G73" s="485"/>
      <c r="H73" s="485"/>
      <c r="I73" s="485"/>
    </row>
    <row r="74" spans="1:9">
      <c r="A74" s="483"/>
      <c r="B74" s="483"/>
      <c r="C74" s="483"/>
      <c r="D74" s="483"/>
      <c r="E74" s="484"/>
      <c r="F74" s="485"/>
      <c r="G74" s="485"/>
      <c r="H74" s="485"/>
      <c r="I74" s="485"/>
    </row>
    <row r="75" spans="1:9">
      <c r="A75" s="483"/>
      <c r="B75" s="483"/>
      <c r="C75" s="483"/>
      <c r="D75" s="483"/>
      <c r="E75" s="484"/>
      <c r="F75" s="485"/>
      <c r="G75" s="485"/>
      <c r="H75" s="485"/>
      <c r="I75" s="485"/>
    </row>
    <row r="76" spans="1:9">
      <c r="A76" s="483"/>
      <c r="B76" s="483"/>
      <c r="C76" s="483"/>
      <c r="D76" s="483"/>
      <c r="E76" s="484"/>
      <c r="F76" s="485"/>
      <c r="G76" s="485"/>
      <c r="H76" s="485"/>
      <c r="I76" s="485"/>
    </row>
    <row r="77" spans="1:9">
      <c r="A77" s="483"/>
      <c r="B77" s="483"/>
      <c r="C77" s="483"/>
      <c r="D77" s="483"/>
      <c r="E77" s="484"/>
      <c r="F77" s="485"/>
      <c r="G77" s="485"/>
      <c r="H77" s="485"/>
      <c r="I77" s="485"/>
    </row>
    <row r="78" spans="1:9">
      <c r="A78" s="483"/>
      <c r="B78" s="483"/>
      <c r="C78" s="483"/>
      <c r="D78" s="483"/>
      <c r="E78" s="484"/>
      <c r="F78" s="485"/>
      <c r="G78" s="485"/>
      <c r="H78" s="485"/>
      <c r="I78" s="485"/>
    </row>
    <row r="79" spans="1:9">
      <c r="A79" s="486"/>
      <c r="B79" s="483"/>
      <c r="C79" s="483"/>
      <c r="D79" s="483"/>
      <c r="E79" s="484"/>
      <c r="F79" s="485"/>
      <c r="G79" s="485"/>
      <c r="H79" s="485"/>
      <c r="I79" s="485"/>
    </row>
    <row r="80" spans="1:9">
      <c r="A80" s="925" t="s">
        <v>698</v>
      </c>
      <c r="B80" s="925"/>
      <c r="C80" s="925"/>
      <c r="D80" s="925"/>
      <c r="E80" s="925"/>
      <c r="F80" s="925"/>
      <c r="G80" s="925"/>
      <c r="H80" s="925"/>
      <c r="I80" s="487"/>
    </row>
    <row r="81" spans="1:8">
      <c r="A81" s="912" t="s">
        <v>653</v>
      </c>
      <c r="B81" s="912"/>
      <c r="C81" s="912"/>
      <c r="D81" s="912"/>
      <c r="E81" s="912"/>
      <c r="F81" s="912"/>
      <c r="G81" s="912"/>
      <c r="H81" s="912"/>
    </row>
    <row r="82" spans="1:8">
      <c r="A82" s="828" t="s">
        <v>699</v>
      </c>
      <c r="B82" s="926"/>
      <c r="C82" s="926"/>
      <c r="D82" s="926"/>
      <c r="E82" s="926"/>
      <c r="F82" s="270"/>
      <c r="G82" s="270"/>
      <c r="H82" s="271"/>
    </row>
    <row r="83" spans="1:8" ht="15">
      <c r="A83" s="862" t="s">
        <v>700</v>
      </c>
      <c r="B83" s="867" t="s">
        <v>701</v>
      </c>
      <c r="C83" s="867" t="s">
        <v>656</v>
      </c>
      <c r="D83" s="867" t="s">
        <v>657</v>
      </c>
      <c r="E83" s="867" t="s">
        <v>658</v>
      </c>
      <c r="F83" s="867" t="s">
        <v>702</v>
      </c>
      <c r="G83" s="867" t="s">
        <v>660</v>
      </c>
      <c r="H83" s="867" t="s">
        <v>703</v>
      </c>
    </row>
    <row r="84" spans="1:8" ht="15">
      <c r="A84" s="862"/>
      <c r="B84" s="867"/>
      <c r="C84" s="867"/>
      <c r="D84" s="867"/>
      <c r="E84" s="867"/>
      <c r="F84" s="867"/>
      <c r="G84" s="867"/>
      <c r="H84" s="867"/>
    </row>
    <row r="85" spans="1:8" ht="15">
      <c r="A85" s="862"/>
      <c r="B85" s="867"/>
      <c r="C85" s="867"/>
      <c r="D85" s="867"/>
      <c r="E85" s="867"/>
      <c r="F85" s="867"/>
      <c r="G85" s="867"/>
      <c r="H85" s="867"/>
    </row>
    <row r="86" spans="1:8" ht="15">
      <c r="A86" s="862"/>
      <c r="B86" s="867"/>
      <c r="C86" s="867"/>
      <c r="D86" s="867"/>
      <c r="E86" s="867"/>
      <c r="F86" s="867"/>
      <c r="G86" s="867"/>
      <c r="H86" s="867"/>
    </row>
    <row r="87" spans="1:8">
      <c r="A87" s="277">
        <v>1</v>
      </c>
      <c r="B87" s="277">
        <v>2</v>
      </c>
      <c r="C87" s="277">
        <v>3</v>
      </c>
      <c r="D87" s="277">
        <v>4</v>
      </c>
      <c r="E87" s="277">
        <v>5</v>
      </c>
      <c r="F87" s="277">
        <v>6</v>
      </c>
      <c r="G87" s="277">
        <v>7</v>
      </c>
      <c r="H87" s="277">
        <v>8</v>
      </c>
    </row>
    <row r="88" spans="1:8">
      <c r="A88" s="900" t="s">
        <v>661</v>
      </c>
      <c r="B88" s="901"/>
      <c r="C88" s="901"/>
      <c r="D88" s="901"/>
      <c r="E88" s="901"/>
      <c r="F88" s="901"/>
      <c r="G88" s="901"/>
      <c r="H88" s="902"/>
    </row>
    <row r="89" spans="1:8">
      <c r="A89" s="266" t="s">
        <v>704</v>
      </c>
      <c r="B89" s="488"/>
      <c r="C89" s="488"/>
      <c r="D89" s="488"/>
      <c r="E89" s="488"/>
      <c r="F89" s="488"/>
      <c r="G89" s="355"/>
      <c r="H89" s="355"/>
    </row>
    <row r="90" spans="1:8">
      <c r="A90" s="266" t="s">
        <v>705</v>
      </c>
      <c r="B90" s="464">
        <v>87.67</v>
      </c>
      <c r="C90" s="464" t="s">
        <v>17</v>
      </c>
      <c r="D90" s="465">
        <v>0.8</v>
      </c>
      <c r="E90" s="443" t="s">
        <v>706</v>
      </c>
      <c r="F90" s="464">
        <f>B90-D90</f>
        <v>86.87</v>
      </c>
      <c r="G90" s="355" t="s">
        <v>567</v>
      </c>
      <c r="H90" s="355" t="s">
        <v>17</v>
      </c>
    </row>
    <row r="91" spans="1:8">
      <c r="A91" s="266" t="s">
        <v>707</v>
      </c>
      <c r="B91" s="464">
        <v>44.47</v>
      </c>
      <c r="C91" s="464">
        <v>3.44</v>
      </c>
      <c r="D91" s="465">
        <v>0.66</v>
      </c>
      <c r="E91" s="443" t="s">
        <v>17</v>
      </c>
      <c r="F91" s="464">
        <f>B91+C91-D91</f>
        <v>47.25</v>
      </c>
      <c r="G91" s="355">
        <v>6</v>
      </c>
      <c r="H91" s="355" t="s">
        <v>17</v>
      </c>
    </row>
    <row r="92" spans="1:8">
      <c r="A92" s="266" t="s">
        <v>708</v>
      </c>
      <c r="B92" s="468">
        <v>83.93</v>
      </c>
      <c r="C92" s="468">
        <v>2.02</v>
      </c>
      <c r="D92" s="468">
        <v>22.5</v>
      </c>
      <c r="E92" s="489" t="s">
        <v>17</v>
      </c>
      <c r="F92" s="468">
        <f>B92+C92-D92</f>
        <v>63.45</v>
      </c>
      <c r="G92" s="355" t="s">
        <v>684</v>
      </c>
      <c r="H92" s="355" t="s">
        <v>17</v>
      </c>
    </row>
    <row r="93" spans="1:8">
      <c r="A93" s="266" t="s">
        <v>380</v>
      </c>
      <c r="B93" s="490">
        <v>2.67</v>
      </c>
      <c r="C93" s="470">
        <v>19.52</v>
      </c>
      <c r="D93" s="470" t="s">
        <v>17</v>
      </c>
      <c r="E93" s="470" t="s">
        <v>17</v>
      </c>
      <c r="F93" s="490">
        <f>B93+C93</f>
        <v>22.189999999999998</v>
      </c>
      <c r="G93" s="355">
        <v>731</v>
      </c>
      <c r="H93" s="355" t="s">
        <v>17</v>
      </c>
    </row>
    <row r="94" spans="1:8">
      <c r="A94" s="146" t="s">
        <v>251</v>
      </c>
      <c r="B94" s="491">
        <v>218.74</v>
      </c>
      <c r="C94" s="492">
        <f>SUM(C91:C93)</f>
        <v>24.98</v>
      </c>
      <c r="D94" s="471">
        <f>D90+D91+D92</f>
        <v>23.96</v>
      </c>
      <c r="E94" s="458" t="s">
        <v>17</v>
      </c>
      <c r="F94" s="374">
        <v>219.76</v>
      </c>
      <c r="G94" s="472" t="s">
        <v>17</v>
      </c>
      <c r="H94" s="472" t="s">
        <v>17</v>
      </c>
    </row>
    <row r="109" spans="1:8">
      <c r="A109" s="473"/>
    </row>
    <row r="110" spans="1:8" s="247" customFormat="1">
      <c r="A110" s="928" t="s">
        <v>709</v>
      </c>
      <c r="B110" s="928"/>
      <c r="C110" s="928"/>
      <c r="D110" s="474"/>
      <c r="E110" s="238"/>
      <c r="F110" s="475"/>
      <c r="G110" s="238"/>
    </row>
    <row r="111" spans="1:8" ht="15">
      <c r="A111" s="928" t="s">
        <v>710</v>
      </c>
      <c r="B111" s="928"/>
      <c r="C111" s="928"/>
      <c r="D111" s="928"/>
      <c r="E111" s="928"/>
      <c r="F111" s="928"/>
      <c r="G111" s="928"/>
      <c r="H111" s="928"/>
    </row>
    <row r="112" spans="1:8">
      <c r="A112" s="912" t="s">
        <v>653</v>
      </c>
      <c r="B112" s="912"/>
      <c r="C112" s="912"/>
      <c r="D112" s="912"/>
      <c r="E112" s="912"/>
      <c r="F112" s="912"/>
      <c r="G112" s="912"/>
      <c r="H112" s="912"/>
    </row>
    <row r="113" spans="1:9" ht="18.75">
      <c r="A113" s="929" t="s">
        <v>711</v>
      </c>
      <c r="B113" s="929"/>
      <c r="C113" s="929"/>
      <c r="D113" s="929"/>
      <c r="E113" s="929"/>
      <c r="F113" s="276"/>
      <c r="G113" s="276"/>
      <c r="H113" s="276"/>
      <c r="I113" s="276"/>
    </row>
    <row r="114" spans="1:9">
      <c r="A114" s="912" t="s">
        <v>631</v>
      </c>
      <c r="B114" s="912"/>
      <c r="C114" s="912"/>
      <c r="D114" s="912"/>
      <c r="E114" s="912"/>
      <c r="F114" s="912"/>
      <c r="G114" s="912"/>
      <c r="H114" s="912"/>
      <c r="I114" s="912"/>
    </row>
    <row r="115" spans="1:9" ht="78.75">
      <c r="A115" s="493" t="s">
        <v>691</v>
      </c>
      <c r="B115" s="277" t="s">
        <v>712</v>
      </c>
      <c r="C115" s="930" t="s">
        <v>713</v>
      </c>
      <c r="D115" s="866"/>
      <c r="E115" s="931"/>
      <c r="F115" s="277" t="s">
        <v>714</v>
      </c>
      <c r="G115" s="880" t="s">
        <v>715</v>
      </c>
      <c r="H115" s="821"/>
      <c r="I115" s="881"/>
    </row>
    <row r="116" spans="1:9">
      <c r="A116" s="494"/>
      <c r="B116" s="494"/>
      <c r="C116" s="353" t="s">
        <v>716</v>
      </c>
      <c r="D116" s="353" t="s">
        <v>717</v>
      </c>
      <c r="E116" s="353" t="s">
        <v>251</v>
      </c>
      <c r="F116" s="495"/>
      <c r="G116" s="900"/>
      <c r="H116" s="901"/>
      <c r="I116" s="902"/>
    </row>
    <row r="117" spans="1:9">
      <c r="A117" s="405">
        <v>1</v>
      </c>
      <c r="B117" s="405">
        <v>2</v>
      </c>
      <c r="C117" s="405">
        <v>3</v>
      </c>
      <c r="D117" s="405">
        <v>4</v>
      </c>
      <c r="E117" s="405">
        <v>5</v>
      </c>
      <c r="F117" s="277">
        <v>6</v>
      </c>
      <c r="G117" s="900">
        <v>7</v>
      </c>
      <c r="H117" s="901"/>
      <c r="I117" s="902"/>
    </row>
    <row r="118" spans="1:9" ht="18.75">
      <c r="A118" s="496" t="s">
        <v>697</v>
      </c>
      <c r="B118" s="496" t="s">
        <v>697</v>
      </c>
      <c r="C118" s="497" t="s">
        <v>697</v>
      </c>
      <c r="D118" s="497" t="s">
        <v>697</v>
      </c>
      <c r="E118" s="498" t="s">
        <v>697</v>
      </c>
      <c r="F118" s="499" t="s">
        <v>697</v>
      </c>
      <c r="G118" s="927" t="s">
        <v>697</v>
      </c>
      <c r="H118" s="901"/>
      <c r="I118" s="902"/>
    </row>
    <row r="119" spans="1:9" s="254" customFormat="1">
      <c r="A119" s="500"/>
      <c r="B119" s="483"/>
      <c r="C119" s="485"/>
      <c r="D119" s="485"/>
      <c r="E119" s="501"/>
      <c r="F119" s="502"/>
      <c r="G119" s="932"/>
      <c r="H119" s="932"/>
      <c r="I119" s="932"/>
    </row>
    <row r="120" spans="1:9" s="254" customFormat="1">
      <c r="A120" s="934"/>
      <c r="B120" s="483"/>
      <c r="C120" s="485"/>
      <c r="D120" s="485"/>
      <c r="E120" s="501"/>
      <c r="F120" s="502"/>
      <c r="G120" s="932"/>
      <c r="H120" s="932"/>
      <c r="I120" s="932"/>
    </row>
    <row r="121" spans="1:9" s="254" customFormat="1">
      <c r="A121" s="934"/>
      <c r="B121" s="483"/>
      <c r="C121" s="485"/>
      <c r="D121" s="485"/>
      <c r="E121" s="501"/>
      <c r="F121" s="502"/>
      <c r="G121" s="932"/>
      <c r="H121" s="932"/>
      <c r="I121" s="932"/>
    </row>
    <row r="122" spans="1:9" s="254" customFormat="1">
      <c r="A122" s="934"/>
      <c r="B122" s="484"/>
      <c r="C122" s="485"/>
      <c r="D122" s="485"/>
      <c r="E122" s="501"/>
      <c r="F122" s="502"/>
      <c r="G122" s="932"/>
      <c r="H122" s="932"/>
      <c r="I122" s="932"/>
    </row>
    <row r="123" spans="1:9" s="254" customFormat="1">
      <c r="A123" s="934"/>
      <c r="B123" s="484"/>
      <c r="C123" s="485"/>
      <c r="D123" s="485"/>
      <c r="E123" s="501"/>
      <c r="F123" s="502"/>
      <c r="G123" s="932"/>
      <c r="H123" s="932"/>
      <c r="I123" s="932"/>
    </row>
    <row r="124" spans="1:9" s="254" customFormat="1">
      <c r="A124" s="484"/>
      <c r="B124" s="484"/>
      <c r="C124" s="485"/>
      <c r="D124" s="485"/>
      <c r="E124" s="501"/>
      <c r="F124" s="502"/>
      <c r="G124" s="932"/>
      <c r="H124" s="932"/>
      <c r="I124" s="932"/>
    </row>
    <row r="125" spans="1:9" s="254" customFormat="1">
      <c r="A125" s="484"/>
      <c r="B125" s="484"/>
      <c r="C125" s="485"/>
      <c r="D125" s="485"/>
      <c r="E125" s="501"/>
      <c r="F125" s="503"/>
      <c r="G125" s="932"/>
      <c r="H125" s="932"/>
      <c r="I125" s="932"/>
    </row>
    <row r="126" spans="1:9" s="254" customFormat="1">
      <c r="A126" s="484"/>
      <c r="B126" s="484"/>
      <c r="C126" s="485"/>
      <c r="D126" s="485"/>
      <c r="E126" s="501"/>
      <c r="F126" s="503"/>
      <c r="G126" s="501"/>
      <c r="H126" s="501"/>
      <c r="I126" s="501"/>
    </row>
    <row r="127" spans="1:9" s="254" customFormat="1" ht="15">
      <c r="A127" s="933"/>
      <c r="B127" s="933"/>
      <c r="C127" s="933"/>
      <c r="D127" s="933"/>
      <c r="E127" s="933"/>
      <c r="F127" s="933"/>
      <c r="G127" s="933"/>
      <c r="H127" s="933"/>
      <c r="I127" s="933"/>
    </row>
    <row r="137" spans="1:9">
      <c r="A137" s="473"/>
    </row>
    <row r="138" spans="1:9">
      <c r="A138" s="925" t="s">
        <v>698</v>
      </c>
      <c r="B138" s="925"/>
      <c r="C138" s="925"/>
      <c r="D138" s="925"/>
      <c r="E138" s="925"/>
      <c r="F138" s="925"/>
      <c r="G138" s="925"/>
      <c r="H138" s="925"/>
      <c r="I138" s="487"/>
    </row>
  </sheetData>
  <mergeCells count="63">
    <mergeCell ref="G124:I124"/>
    <mergeCell ref="G125:I125"/>
    <mergeCell ref="A127:I127"/>
    <mergeCell ref="A138:H138"/>
    <mergeCell ref="G119:I119"/>
    <mergeCell ref="A120:A121"/>
    <mergeCell ref="G120:I120"/>
    <mergeCell ref="G121:I121"/>
    <mergeCell ref="A122:A123"/>
    <mergeCell ref="G122:I122"/>
    <mergeCell ref="G123:I123"/>
    <mergeCell ref="G118:I118"/>
    <mergeCell ref="H83:H86"/>
    <mergeCell ref="A88:H88"/>
    <mergeCell ref="A110:C110"/>
    <mergeCell ref="A111:H111"/>
    <mergeCell ref="A112:H112"/>
    <mergeCell ref="A113:E113"/>
    <mergeCell ref="A114:I114"/>
    <mergeCell ref="C115:E115"/>
    <mergeCell ref="G115:I115"/>
    <mergeCell ref="G116:I116"/>
    <mergeCell ref="G117:I117"/>
    <mergeCell ref="A80:H80"/>
    <mergeCell ref="A81:H81"/>
    <mergeCell ref="A82:E82"/>
    <mergeCell ref="A83:A86"/>
    <mergeCell ref="B83:B86"/>
    <mergeCell ref="C83:C86"/>
    <mergeCell ref="D83:D86"/>
    <mergeCell ref="E83:E86"/>
    <mergeCell ref="F83:F86"/>
    <mergeCell ref="G83:G86"/>
    <mergeCell ref="C56:D56"/>
    <mergeCell ref="G56:I56"/>
    <mergeCell ref="C57:D57"/>
    <mergeCell ref="G57:I57"/>
    <mergeCell ref="C58:D58"/>
    <mergeCell ref="G58:I58"/>
    <mergeCell ref="A55:H55"/>
    <mergeCell ref="A7:G7"/>
    <mergeCell ref="A24:G24"/>
    <mergeCell ref="A25:G25"/>
    <mergeCell ref="A26:A29"/>
    <mergeCell ref="B26:B29"/>
    <mergeCell ref="C26:C29"/>
    <mergeCell ref="D26:D29"/>
    <mergeCell ref="E26:E29"/>
    <mergeCell ref="F26:F29"/>
    <mergeCell ref="G26:G29"/>
    <mergeCell ref="A31:G31"/>
    <mergeCell ref="A40:G40"/>
    <mergeCell ref="A52:C52"/>
    <mergeCell ref="A53:H53"/>
    <mergeCell ref="A54:F54"/>
    <mergeCell ref="A1:G1"/>
    <mergeCell ref="A2:A5"/>
    <mergeCell ref="B2:B5"/>
    <mergeCell ref="C2:C5"/>
    <mergeCell ref="D2:D5"/>
    <mergeCell ref="E2:E5"/>
    <mergeCell ref="F2:F5"/>
    <mergeCell ref="G2:G5"/>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workbookViewId="0">
      <selection activeCell="F17" sqref="F17"/>
    </sheetView>
  </sheetViews>
  <sheetFormatPr defaultRowHeight="15.75"/>
  <cols>
    <col min="1" max="1" width="3.5703125" customWidth="1"/>
    <col min="2" max="2" width="13.5703125" style="280" customWidth="1"/>
    <col min="3" max="3" width="17.85546875" style="280" customWidth="1"/>
    <col min="4" max="4" width="14.140625" style="280" customWidth="1"/>
    <col min="5" max="5" width="18.140625" style="280" customWidth="1"/>
    <col min="6" max="6" width="17.140625" style="280" customWidth="1"/>
    <col min="7" max="8" width="16.5703125" style="280" customWidth="1"/>
    <col min="9" max="9" width="9.140625" style="347"/>
  </cols>
  <sheetData>
    <row r="1" spans="1:8">
      <c r="B1" s="821" t="s">
        <v>718</v>
      </c>
      <c r="C1" s="821"/>
      <c r="D1" s="821"/>
      <c r="E1" s="936"/>
      <c r="F1" s="936"/>
      <c r="G1" s="821"/>
      <c r="H1" s="821"/>
    </row>
    <row r="2" spans="1:8" ht="32.25" customHeight="1">
      <c r="B2" s="155"/>
      <c r="C2" s="832" t="s">
        <v>719</v>
      </c>
      <c r="D2" s="832"/>
      <c r="E2" s="832"/>
      <c r="F2" s="832"/>
      <c r="G2" s="832"/>
      <c r="H2" s="832"/>
    </row>
    <row r="3" spans="1:8" ht="19.5" customHeight="1">
      <c r="B3" s="504"/>
      <c r="C3" s="268"/>
      <c r="D3" s="268"/>
      <c r="E3" s="505"/>
      <c r="F3" s="937" t="s">
        <v>631</v>
      </c>
      <c r="G3" s="937"/>
      <c r="H3" s="937"/>
    </row>
    <row r="4" spans="1:8">
      <c r="B4" s="867" t="s">
        <v>720</v>
      </c>
      <c r="C4" s="867" t="s">
        <v>72</v>
      </c>
      <c r="D4" s="867"/>
      <c r="E4" s="817"/>
      <c r="F4" s="867" t="s">
        <v>73</v>
      </c>
      <c r="G4" s="867"/>
      <c r="H4" s="817"/>
    </row>
    <row r="5" spans="1:8" ht="74.25" customHeight="1">
      <c r="B5" s="867"/>
      <c r="C5" s="277" t="s">
        <v>721</v>
      </c>
      <c r="D5" s="277" t="s">
        <v>722</v>
      </c>
      <c r="E5" s="277" t="s">
        <v>723</v>
      </c>
      <c r="F5" s="277" t="s">
        <v>721</v>
      </c>
      <c r="G5" s="277" t="s">
        <v>722</v>
      </c>
      <c r="H5" s="277" t="s">
        <v>723</v>
      </c>
    </row>
    <row r="6" spans="1:8" ht="20.25" customHeight="1">
      <c r="B6" s="277">
        <v>1</v>
      </c>
      <c r="C6" s="277">
        <v>2</v>
      </c>
      <c r="D6" s="277">
        <v>3</v>
      </c>
      <c r="E6" s="277">
        <v>4</v>
      </c>
      <c r="F6" s="277">
        <v>5</v>
      </c>
      <c r="G6" s="277">
        <v>6</v>
      </c>
      <c r="H6" s="277">
        <v>7</v>
      </c>
    </row>
    <row r="7" spans="1:8" ht="67.5" customHeight="1">
      <c r="B7" s="262" t="s">
        <v>724</v>
      </c>
      <c r="C7" s="506">
        <v>6</v>
      </c>
      <c r="D7" s="506">
        <v>6.99</v>
      </c>
      <c r="E7" s="507" t="s">
        <v>17</v>
      </c>
      <c r="F7" s="506">
        <v>6</v>
      </c>
      <c r="G7" s="506">
        <v>6.99</v>
      </c>
      <c r="H7" s="507" t="s">
        <v>17</v>
      </c>
    </row>
    <row r="8" spans="1:8" ht="50.25" customHeight="1">
      <c r="B8" s="124" t="s">
        <v>725</v>
      </c>
      <c r="C8" s="508">
        <v>423</v>
      </c>
      <c r="D8" s="509">
        <v>35.78</v>
      </c>
      <c r="E8" s="507" t="s">
        <v>17</v>
      </c>
      <c r="F8" s="508">
        <v>423</v>
      </c>
      <c r="G8" s="509">
        <v>35.78</v>
      </c>
      <c r="H8" s="507" t="s">
        <v>17</v>
      </c>
    </row>
    <row r="9" spans="1:8" ht="21.75" customHeight="1">
      <c r="B9" s="264" t="s">
        <v>251</v>
      </c>
      <c r="C9" s="510">
        <v>429</v>
      </c>
      <c r="D9" s="511">
        <v>42.77</v>
      </c>
      <c r="E9" s="511" t="s">
        <v>17</v>
      </c>
      <c r="F9" s="510">
        <v>429</v>
      </c>
      <c r="G9" s="511">
        <v>42.77</v>
      </c>
      <c r="H9" s="511" t="s">
        <v>17</v>
      </c>
    </row>
    <row r="14" spans="1:8">
      <c r="C14" s="935"/>
      <c r="D14" s="935"/>
      <c r="E14" s="935"/>
      <c r="F14" s="935"/>
      <c r="G14" s="935"/>
      <c r="H14" s="935"/>
    </row>
    <row r="15" spans="1:8">
      <c r="A15" s="254"/>
    </row>
    <row r="16" spans="1:8">
      <c r="A16" s="908"/>
      <c r="B16" s="908"/>
      <c r="C16" s="908"/>
      <c r="D16" s="908"/>
      <c r="E16" s="908"/>
      <c r="F16" s="908"/>
      <c r="G16" s="908"/>
      <c r="H16" s="908"/>
    </row>
    <row r="21" spans="2:9" s="254" customFormat="1">
      <c r="B21" s="191"/>
      <c r="C21" s="191"/>
      <c r="D21" s="191"/>
      <c r="E21" s="191"/>
      <c r="F21" s="191"/>
      <c r="G21" s="191"/>
      <c r="H21" s="191"/>
      <c r="I21" s="512"/>
    </row>
    <row r="22" spans="2:9">
      <c r="B22" s="376"/>
      <c r="C22" s="376"/>
      <c r="D22" s="376"/>
      <c r="E22" s="376"/>
      <c r="F22" s="376"/>
      <c r="G22" s="376"/>
      <c r="H22" s="376"/>
    </row>
  </sheetData>
  <mergeCells count="8">
    <mergeCell ref="C14:H14"/>
    <mergeCell ref="A16:H16"/>
    <mergeCell ref="B1:H1"/>
    <mergeCell ref="C2:H2"/>
    <mergeCell ref="F3:H3"/>
    <mergeCell ref="B4:B5"/>
    <mergeCell ref="C4:E4"/>
    <mergeCell ref="F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workbookViewId="0">
      <selection activeCell="Q23" sqref="Q23"/>
    </sheetView>
  </sheetViews>
  <sheetFormatPr defaultRowHeight="15"/>
  <cols>
    <col min="1" max="1" width="14" style="313" customWidth="1"/>
    <col min="2" max="2" width="12" style="514" customWidth="1"/>
    <col min="3" max="3" width="9.140625" style="313"/>
    <col min="4" max="4" width="8.85546875" style="313" customWidth="1"/>
    <col min="5" max="5" width="9.7109375" style="313" customWidth="1"/>
    <col min="6" max="6" width="9.85546875" style="313" customWidth="1"/>
    <col min="7" max="7" width="8.42578125" style="313" customWidth="1"/>
    <col min="8" max="8" width="7.5703125" style="313" customWidth="1"/>
    <col min="9" max="9" width="9.140625" style="313" customWidth="1"/>
    <col min="10" max="10" width="8.28515625" style="313" customWidth="1"/>
    <col min="11" max="11" width="8.140625" style="313" customWidth="1"/>
    <col min="12" max="12" width="8" style="313" customWidth="1"/>
    <col min="13" max="13" width="8.85546875" style="313" customWidth="1"/>
    <col min="14" max="14" width="9.140625" style="313"/>
  </cols>
  <sheetData>
    <row r="1" spans="1:14" ht="15.75">
      <c r="A1" s="513"/>
      <c r="B1" s="821" t="s">
        <v>726</v>
      </c>
      <c r="C1" s="821"/>
      <c r="D1" s="821"/>
      <c r="E1" s="821"/>
      <c r="F1" s="821"/>
      <c r="G1" s="821"/>
      <c r="H1" s="821"/>
      <c r="I1" s="821"/>
      <c r="J1" s="821"/>
      <c r="K1" s="821"/>
      <c r="L1" s="513"/>
      <c r="M1" s="513"/>
    </row>
    <row r="2" spans="1:14" ht="3" customHeight="1"/>
    <row r="3" spans="1:14" ht="30.75" customHeight="1">
      <c r="A3" s="938" t="s">
        <v>727</v>
      </c>
      <c r="B3" s="938"/>
      <c r="C3" s="938"/>
      <c r="D3" s="938"/>
      <c r="E3" s="938"/>
      <c r="F3" s="938"/>
      <c r="G3" s="938"/>
      <c r="H3" s="938"/>
      <c r="I3" s="938"/>
      <c r="J3" s="938"/>
      <c r="K3" s="938"/>
      <c r="L3" s="938"/>
      <c r="M3" s="938"/>
    </row>
    <row r="4" spans="1:14" ht="15.75">
      <c r="A4" s="877" t="s">
        <v>728</v>
      </c>
      <c r="B4" s="877"/>
      <c r="C4" s="877"/>
      <c r="D4" s="877"/>
      <c r="E4" s="877"/>
      <c r="F4" s="877"/>
      <c r="J4" s="939" t="s">
        <v>631</v>
      </c>
      <c r="K4" s="939"/>
      <c r="L4" s="939"/>
      <c r="M4" s="939"/>
    </row>
    <row r="5" spans="1:14" ht="92.25" customHeight="1">
      <c r="A5" s="256" t="s">
        <v>729</v>
      </c>
      <c r="B5" s="515" t="s">
        <v>730</v>
      </c>
      <c r="C5" s="816" t="s">
        <v>731</v>
      </c>
      <c r="D5" s="816"/>
      <c r="E5" s="256" t="s">
        <v>732</v>
      </c>
      <c r="F5" s="256" t="s">
        <v>733</v>
      </c>
      <c r="G5" s="816" t="s">
        <v>734</v>
      </c>
      <c r="H5" s="816"/>
      <c r="I5" s="816" t="s">
        <v>735</v>
      </c>
      <c r="J5" s="816"/>
      <c r="K5" s="816" t="s">
        <v>736</v>
      </c>
      <c r="L5" s="816"/>
      <c r="M5" s="256" t="s">
        <v>737</v>
      </c>
    </row>
    <row r="6" spans="1:14" ht="46.5" customHeight="1">
      <c r="A6" s="264"/>
      <c r="B6" s="516"/>
      <c r="C6" s="517" t="s">
        <v>716</v>
      </c>
      <c r="D6" s="517" t="s">
        <v>717</v>
      </c>
      <c r="E6" s="264"/>
      <c r="F6" s="264"/>
      <c r="G6" s="517" t="s">
        <v>738</v>
      </c>
      <c r="H6" s="517" t="s">
        <v>739</v>
      </c>
      <c r="I6" s="517" t="s">
        <v>716</v>
      </c>
      <c r="J6" s="517" t="s">
        <v>717</v>
      </c>
      <c r="K6" s="517" t="s">
        <v>740</v>
      </c>
      <c r="L6" s="517" t="s">
        <v>741</v>
      </c>
      <c r="M6" s="264"/>
    </row>
    <row r="7" spans="1:14" s="354" customFormat="1" ht="14.25" customHeight="1">
      <c r="A7" s="256">
        <v>1</v>
      </c>
      <c r="B7" s="256">
        <v>2</v>
      </c>
      <c r="C7" s="256">
        <v>3</v>
      </c>
      <c r="D7" s="256">
        <v>4</v>
      </c>
      <c r="E7" s="256">
        <v>5</v>
      </c>
      <c r="F7" s="256">
        <v>6</v>
      </c>
      <c r="G7" s="256">
        <v>7</v>
      </c>
      <c r="H7" s="256">
        <v>8</v>
      </c>
      <c r="I7" s="256">
        <v>9</v>
      </c>
      <c r="J7" s="256">
        <v>10</v>
      </c>
      <c r="K7" s="256">
        <v>11</v>
      </c>
      <c r="L7" s="256">
        <v>12</v>
      </c>
      <c r="M7" s="256">
        <v>13</v>
      </c>
      <c r="N7" s="518"/>
    </row>
    <row r="8" spans="1:14" s="247" customFormat="1" ht="46.5" customHeight="1">
      <c r="A8" s="519" t="s">
        <v>742</v>
      </c>
      <c r="B8" s="520">
        <v>33.92</v>
      </c>
      <c r="C8" s="520">
        <v>18.16</v>
      </c>
      <c r="D8" s="520">
        <v>43.72</v>
      </c>
      <c r="E8" s="520">
        <v>2.12</v>
      </c>
      <c r="F8" s="520" t="s">
        <v>743</v>
      </c>
      <c r="G8" s="520" t="s">
        <v>744</v>
      </c>
      <c r="H8" s="520" t="s">
        <v>17</v>
      </c>
      <c r="I8" s="520">
        <v>15.25</v>
      </c>
      <c r="J8" s="520">
        <v>5.95</v>
      </c>
      <c r="K8" s="521" t="s">
        <v>17</v>
      </c>
      <c r="L8" s="521" t="s">
        <v>17</v>
      </c>
      <c r="M8" s="521" t="s">
        <v>17</v>
      </c>
      <c r="N8" s="313"/>
    </row>
    <row r="9" spans="1:14" ht="30" customHeight="1">
      <c r="A9" s="259" t="s">
        <v>745</v>
      </c>
      <c r="B9" s="521">
        <v>59.67</v>
      </c>
      <c r="C9" s="520">
        <v>22.68</v>
      </c>
      <c r="D9" s="520">
        <v>6.78</v>
      </c>
      <c r="E9" s="521" t="s">
        <v>17</v>
      </c>
      <c r="F9" s="522" t="s">
        <v>17</v>
      </c>
      <c r="G9" s="521" t="s">
        <v>746</v>
      </c>
      <c r="H9" s="521" t="s">
        <v>17</v>
      </c>
      <c r="I9" s="520">
        <v>12.46</v>
      </c>
      <c r="J9" s="520">
        <v>6.78</v>
      </c>
      <c r="K9" s="521" t="s">
        <v>17</v>
      </c>
      <c r="L9" s="521" t="s">
        <v>17</v>
      </c>
      <c r="M9" s="521" t="s">
        <v>17</v>
      </c>
    </row>
    <row r="10" spans="1:14" ht="30" customHeight="1">
      <c r="A10" s="519" t="s">
        <v>747</v>
      </c>
      <c r="B10" s="521">
        <v>37.42</v>
      </c>
      <c r="C10" s="521">
        <v>9.6199999999999992</v>
      </c>
      <c r="D10" s="521">
        <v>0.49</v>
      </c>
      <c r="E10" s="521" t="s">
        <v>17</v>
      </c>
      <c r="F10" s="521" t="s">
        <v>748</v>
      </c>
      <c r="G10" s="521" t="s">
        <v>17</v>
      </c>
      <c r="H10" s="521" t="s">
        <v>17</v>
      </c>
      <c r="I10" s="521">
        <v>8.34</v>
      </c>
      <c r="J10" s="521">
        <v>0.41</v>
      </c>
      <c r="K10" s="521" t="s">
        <v>17</v>
      </c>
      <c r="L10" s="521" t="s">
        <v>17</v>
      </c>
      <c r="M10" s="521" t="s">
        <v>17</v>
      </c>
    </row>
    <row r="11" spans="1:14" ht="30" customHeight="1">
      <c r="A11" s="519" t="s">
        <v>749</v>
      </c>
      <c r="B11" s="521">
        <v>52</v>
      </c>
      <c r="C11" s="521">
        <v>18.059999999999999</v>
      </c>
      <c r="D11" s="521" t="s">
        <v>750</v>
      </c>
      <c r="E11" s="521" t="s">
        <v>17</v>
      </c>
      <c r="F11" s="521" t="s">
        <v>751</v>
      </c>
      <c r="G11" s="521" t="s">
        <v>17</v>
      </c>
      <c r="H11" s="521" t="s">
        <v>17</v>
      </c>
      <c r="I11" s="521">
        <v>13.44</v>
      </c>
      <c r="J11" s="521">
        <v>0.46</v>
      </c>
      <c r="K11" s="521" t="s">
        <v>17</v>
      </c>
      <c r="L11" s="521" t="s">
        <v>17</v>
      </c>
      <c r="M11" s="521" t="s">
        <v>17</v>
      </c>
    </row>
    <row r="12" spans="1:14" s="275" customFormat="1" ht="14.25" customHeight="1">
      <c r="A12" s="523" t="s">
        <v>251</v>
      </c>
      <c r="B12" s="127">
        <v>183.01</v>
      </c>
      <c r="C12" s="524">
        <v>68.52</v>
      </c>
      <c r="D12" s="524" t="s">
        <v>752</v>
      </c>
      <c r="E12" s="524">
        <v>2.12</v>
      </c>
      <c r="F12" s="524" t="s">
        <v>753</v>
      </c>
      <c r="G12" s="521" t="s">
        <v>754</v>
      </c>
      <c r="H12" s="524" t="s">
        <v>17</v>
      </c>
      <c r="I12" s="524">
        <v>49.49</v>
      </c>
      <c r="J12" s="524">
        <v>13.6</v>
      </c>
      <c r="K12" s="525" t="s">
        <v>17</v>
      </c>
      <c r="L12" s="525" t="s">
        <v>17</v>
      </c>
      <c r="M12" s="525" t="s">
        <v>17</v>
      </c>
      <c r="N12" s="307"/>
    </row>
    <row r="13" spans="1:14" ht="4.5" customHeight="1"/>
    <row r="14" spans="1:14" ht="14.1" customHeight="1">
      <c r="A14" s="943" t="s">
        <v>755</v>
      </c>
      <c r="B14" s="943"/>
      <c r="C14" s="943"/>
      <c r="D14" s="943"/>
      <c r="E14" s="943"/>
      <c r="F14" s="943"/>
      <c r="G14" s="943"/>
      <c r="H14" s="943"/>
      <c r="I14" s="943"/>
      <c r="J14" s="943"/>
      <c r="K14" s="943"/>
      <c r="L14" s="943"/>
      <c r="M14" s="943"/>
    </row>
    <row r="15" spans="1:14" ht="11.25" customHeight="1">
      <c r="A15" s="944" t="s">
        <v>756</v>
      </c>
      <c r="B15" s="944"/>
      <c r="C15" s="944"/>
      <c r="D15" s="944"/>
      <c r="E15" s="944"/>
      <c r="F15" s="944"/>
      <c r="G15" s="944"/>
      <c r="H15" s="944"/>
      <c r="I15" s="944"/>
      <c r="J15" s="944"/>
      <c r="K15" s="944"/>
      <c r="L15" s="944"/>
      <c r="M15" s="526"/>
    </row>
    <row r="16" spans="1:14" ht="11.25" customHeight="1">
      <c r="A16" s="942" t="s">
        <v>757</v>
      </c>
      <c r="B16" s="942"/>
      <c r="C16" s="942"/>
      <c r="D16" s="942"/>
      <c r="E16" s="942"/>
      <c r="F16" s="942"/>
      <c r="G16" s="942"/>
      <c r="H16" s="942"/>
      <c r="I16" s="942"/>
      <c r="J16" s="942"/>
      <c r="K16" s="942"/>
      <c r="L16" s="942"/>
      <c r="M16" s="942"/>
    </row>
    <row r="17" spans="1:13" ht="11.25" customHeight="1">
      <c r="A17" s="942" t="s">
        <v>758</v>
      </c>
      <c r="B17" s="942"/>
      <c r="C17" s="942"/>
      <c r="D17" s="942"/>
      <c r="E17" s="942"/>
      <c r="F17" s="942"/>
      <c r="G17" s="942"/>
      <c r="H17" s="942"/>
      <c r="I17" s="942"/>
      <c r="J17" s="942"/>
      <c r="K17" s="942"/>
      <c r="L17" s="942"/>
      <c r="M17" s="942"/>
    </row>
    <row r="18" spans="1:13" ht="10.5" customHeight="1">
      <c r="A18" s="944" t="s">
        <v>759</v>
      </c>
      <c r="B18" s="944"/>
      <c r="C18" s="944"/>
      <c r="D18" s="944"/>
      <c r="E18" s="944"/>
      <c r="F18" s="944"/>
      <c r="G18" s="944"/>
      <c r="H18" s="944"/>
      <c r="I18" s="944"/>
      <c r="J18" s="944"/>
      <c r="K18" s="944"/>
      <c r="L18" s="944"/>
      <c r="M18" s="527"/>
    </row>
    <row r="19" spans="1:13" ht="11.25" customHeight="1">
      <c r="A19" s="944" t="s">
        <v>760</v>
      </c>
      <c r="B19" s="941"/>
      <c r="C19" s="941"/>
      <c r="D19" s="941"/>
      <c r="E19" s="941"/>
      <c r="F19" s="941"/>
      <c r="G19" s="941"/>
      <c r="H19" s="941"/>
      <c r="I19" s="941"/>
      <c r="J19" s="528"/>
      <c r="K19" s="528"/>
      <c r="L19" s="528"/>
      <c r="M19" s="528"/>
    </row>
    <row r="20" spans="1:13" ht="12.75" customHeight="1">
      <c r="A20" s="940" t="s">
        <v>761</v>
      </c>
      <c r="B20" s="941"/>
      <c r="C20" s="941"/>
      <c r="D20" s="941"/>
      <c r="E20" s="941"/>
      <c r="F20" s="941"/>
      <c r="G20" s="941"/>
      <c r="H20" s="941"/>
      <c r="I20" s="941"/>
      <c r="J20" s="941"/>
      <c r="K20" s="528"/>
      <c r="L20" s="528"/>
      <c r="M20" s="528"/>
    </row>
    <row r="21" spans="1:13" ht="14.1" customHeight="1">
      <c r="A21" s="940" t="s">
        <v>762</v>
      </c>
      <c r="B21" s="941"/>
      <c r="C21" s="941"/>
      <c r="D21" s="941"/>
      <c r="E21" s="941"/>
      <c r="F21" s="941"/>
      <c r="G21" s="941"/>
      <c r="H21" s="941"/>
      <c r="I21" s="941"/>
      <c r="J21" s="941"/>
      <c r="K21" s="528"/>
      <c r="L21" s="528"/>
      <c r="M21" s="528"/>
    </row>
    <row r="22" spans="1:13" ht="27" customHeight="1">
      <c r="A22" s="942" t="s">
        <v>763</v>
      </c>
      <c r="B22" s="942"/>
      <c r="C22" s="942"/>
      <c r="D22" s="942"/>
      <c r="E22" s="942"/>
      <c r="F22" s="942"/>
      <c r="G22" s="942"/>
      <c r="H22" s="942"/>
      <c r="I22" s="942"/>
      <c r="J22" s="942"/>
      <c r="K22" s="942"/>
      <c r="L22" s="942"/>
      <c r="M22" s="942"/>
    </row>
  </sheetData>
  <mergeCells count="17">
    <mergeCell ref="A20:J20"/>
    <mergeCell ref="A21:J21"/>
    <mergeCell ref="A22:M22"/>
    <mergeCell ref="A14:M14"/>
    <mergeCell ref="A15:L15"/>
    <mergeCell ref="A16:M16"/>
    <mergeCell ref="A17:M17"/>
    <mergeCell ref="A18:L18"/>
    <mergeCell ref="A19:I19"/>
    <mergeCell ref="B1:K1"/>
    <mergeCell ref="A3:M3"/>
    <mergeCell ref="A4:F4"/>
    <mergeCell ref="J4:M4"/>
    <mergeCell ref="C5:D5"/>
    <mergeCell ref="G5:H5"/>
    <mergeCell ref="I5:J5"/>
    <mergeCell ref="K5:L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Statement 1</vt:lpstr>
      <vt:lpstr>Statement 2</vt:lpstr>
      <vt:lpstr>Statement 3</vt:lpstr>
      <vt:lpstr>Statement 4</vt:lpstr>
      <vt:lpstr>Statement 5</vt:lpstr>
      <vt:lpstr>Statement 6</vt:lpstr>
      <vt:lpstr>Statement 7</vt:lpstr>
      <vt:lpstr>Statement 8</vt:lpstr>
      <vt:lpstr>Statement 9</vt:lpstr>
      <vt:lpstr>Statement 10</vt:lpstr>
      <vt:lpstr>Statement 11</vt:lpstr>
      <vt:lpstr>Statement 12</vt:lpstr>
      <vt:lpstr>Statement 13</vt:lpstr>
      <vt:lpstr>Table of Content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HCL</dc:creator>
  <cp:lastModifiedBy>User</cp:lastModifiedBy>
  <cp:lastPrinted>2025-08-19T04:45:02Z</cp:lastPrinted>
  <dcterms:created xsi:type="dcterms:W3CDTF">2013-03-05T09:41:55Z</dcterms:created>
  <dcterms:modified xsi:type="dcterms:W3CDTF">2025-08-20T08:47:21Z</dcterms:modified>
</cp:coreProperties>
</file>